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étail flux mensuel" sheetId="1" state="visible" r:id="rId1"/>
    <sheet xmlns:r="http://schemas.openxmlformats.org/officeDocument/2006/relationships" name="Trésorerie" sheetId="2" state="visible" r:id="rId2"/>
    <sheet xmlns:r="http://schemas.openxmlformats.org/officeDocument/2006/relationships" name="Tableau de bord"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1">
    <numFmt numFmtId="164" formatCode="#,##0.00&quot; €&quot;"/>
  </numFmts>
  <fonts count="5">
    <font>
      <name val="Calibri"/>
      <family val="2"/>
      <color theme="1"/>
      <sz val="11"/>
      <scheme val="minor"/>
    </font>
    <font>
      <name val="Calibri"/>
      <b val="1"/>
      <color rgb="004A2AA5"/>
      <sz val="16"/>
    </font>
    <font>
      <name val="Calibri"/>
      <b val="1"/>
      <color rgb="00FFFFFF"/>
      <sz val="11"/>
    </font>
    <font>
      <b val="1"/>
    </font>
    <font>
      <name val="Calibri"/>
      <b val="1"/>
      <color rgb="001F1F1F"/>
      <sz val="11"/>
    </font>
  </fonts>
  <fills count="8">
    <fill>
      <patternFill/>
    </fill>
    <fill>
      <patternFill patternType="gray125"/>
    </fill>
    <fill>
      <patternFill patternType="solid">
        <fgColor rgb="004A2AA5"/>
        <bgColor rgb="004A2AA5"/>
      </patternFill>
    </fill>
    <fill>
      <patternFill patternType="solid">
        <fgColor rgb="00F1EDFB"/>
        <bgColor rgb="00F1EDFB"/>
      </patternFill>
    </fill>
    <fill>
      <patternFill patternType="solid">
        <fgColor rgb="00FFFFFF"/>
        <bgColor rgb="00FFFFFF"/>
      </patternFill>
    </fill>
    <fill>
      <patternFill patternType="solid">
        <fgColor rgb="00FF6B4A"/>
        <bgColor rgb="00FF6B4A"/>
      </patternFill>
    </fill>
    <fill>
      <patternFill patternType="solid">
        <fgColor rgb="00FFFBEB"/>
        <bgColor rgb="00FFFBEB"/>
      </patternFill>
    </fill>
    <fill>
      <patternFill patternType="solid">
        <fgColor rgb="005D3BC4"/>
        <bgColor rgb="005D3BC4"/>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3">
    <xf numFmtId="0" fontId="0" fillId="0" borderId="0" pivotButton="0" quotePrefix="0" xfId="0"/>
    <xf numFmtId="0" fontId="1" fillId="0" borderId="0" applyAlignment="1" pivotButton="0" quotePrefix="0" xfId="0">
      <alignment horizontal="center" vertical="center"/>
    </xf>
    <xf numFmtId="0" fontId="2" fillId="2" borderId="1" applyAlignment="1" pivotButton="0" quotePrefix="0" xfId="0">
      <alignment horizontal="center" vertical="center"/>
    </xf>
    <xf numFmtId="0" fontId="0" fillId="3" borderId="1" applyAlignment="1" pivotButton="0" quotePrefix="0" xfId="0">
      <alignment horizontal="left" vertical="center"/>
    </xf>
    <xf numFmtId="0" fontId="0" fillId="6" borderId="1" applyAlignment="1" pivotButton="0" quotePrefix="0" xfId="0">
      <alignment horizontal="center" vertical="center"/>
    </xf>
    <xf numFmtId="164" fontId="0" fillId="3" borderId="1" applyAlignment="1" pivotButton="0" quotePrefix="0" xfId="0">
      <alignment horizontal="center" vertical="center"/>
    </xf>
    <xf numFmtId="164" fontId="3" fillId="3" borderId="1" pivotButton="0" quotePrefix="0" xfId="0"/>
    <xf numFmtId="0" fontId="0" fillId="4" borderId="1" applyAlignment="1" pivotButton="0" quotePrefix="0" xfId="0">
      <alignment horizontal="left" vertical="center"/>
    </xf>
    <xf numFmtId="164" fontId="0" fillId="4" borderId="1" applyAlignment="1" pivotButton="0" quotePrefix="0" xfId="0">
      <alignment horizontal="center" vertical="center"/>
    </xf>
    <xf numFmtId="164" fontId="3" fillId="4" borderId="1" pivotButton="0" quotePrefix="0" xfId="0"/>
    <xf numFmtId="0" fontId="4" fillId="5" borderId="1" pivotButton="0" quotePrefix="0" xfId="0"/>
    <xf numFmtId="0" fontId="0" fillId="5" borderId="1" pivotButton="0" quotePrefix="0" xfId="0"/>
    <xf numFmtId="164" fontId="4" fillId="5" borderId="1" applyAlignment="1" pivotButton="0" quotePrefix="0" xfId="0">
      <alignment horizontal="center" vertical="center"/>
    </xf>
    <xf numFmtId="164" fontId="4" fillId="5" borderId="1" pivotButton="0" quotePrefix="0" xfId="0"/>
    <xf numFmtId="164" fontId="0" fillId="6" borderId="1" applyAlignment="1" pivotButton="0" quotePrefix="0" xfId="0">
      <alignment horizontal="center" vertical="center"/>
    </xf>
    <xf numFmtId="0" fontId="3" fillId="3" borderId="1" applyAlignment="1" pivotButton="0" quotePrefix="0" xfId="0">
      <alignment horizontal="center" vertical="center"/>
    </xf>
    <xf numFmtId="0" fontId="3" fillId="4" borderId="1" applyAlignment="1" pivotButton="0" quotePrefix="0" xfId="0">
      <alignment horizontal="center" vertical="center"/>
    </xf>
    <xf numFmtId="0" fontId="4" fillId="5" borderId="1" applyAlignment="1" pivotButton="0" quotePrefix="0" xfId="0">
      <alignment horizontal="center" vertical="center"/>
    </xf>
    <xf numFmtId="0" fontId="2" fillId="7" borderId="1" applyAlignment="1" pivotButton="0" quotePrefix="0" xfId="0">
      <alignment horizontal="center" vertical="center"/>
    </xf>
    <xf numFmtId="0" fontId="0" fillId="4" borderId="1" applyAlignment="1" pivotButton="0" quotePrefix="0" xfId="0">
      <alignment horizontal="center" vertical="center"/>
    </xf>
    <xf numFmtId="0" fontId="2" fillId="7" borderId="1" applyAlignment="1" pivotButton="0" quotePrefix="0" xfId="0">
      <alignment horizontal="left" vertical="center" wrapText="1"/>
    </xf>
    <xf numFmtId="0" fontId="0" fillId="4" borderId="1" applyAlignment="1" pivotButton="0" quotePrefix="0" xfId="0">
      <alignment horizontal="left" vertical="top" wrapText="1"/>
    </xf>
    <xf numFmtId="0" fontId="0" fillId="3" borderId="1" applyAlignment="1" pivotButton="0" quotePrefix="0" xfId="0">
      <alignment horizontal="left" vertical="top" wrapText="1"/>
    </xf>
  </cellXfs>
  <cellStyles count="1">
    <cellStyle name="Normal" xfId="0" builtinId="0" hidden="0"/>
  </cellStyles>
  <dxfs count="2">
    <dxf>
      <font>
        <b val="1"/>
        <color rgb="00DC2626"/>
      </font>
      <fill>
        <patternFill patternType="solid">
          <fgColor rgb="00FCE4E1"/>
          <bgColor rgb="00FCE4E1"/>
        </patternFill>
      </fill>
    </dxf>
    <dxf>
      <font>
        <b val="1"/>
        <color rgb="0016A34A"/>
      </font>
      <fill>
        <patternFill patternType="solid">
          <fgColor rgb="00E4F7EB"/>
          <bgColor rgb="00E4F7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Encaissements vs Décaissements par mois</a:t>
            </a:r>
          </a:p>
        </rich>
      </tx>
    </title>
    <plotArea>
      <barChart>
        <barDir val="col"/>
        <grouping val="clustered"/>
        <ser>
          <idx val="0"/>
          <order val="0"/>
          <tx>
            <strRef>
              <f>'Trésorerie'!C3</f>
            </strRef>
          </tx>
          <spPr>
            <a:solidFill xmlns:a="http://schemas.openxmlformats.org/drawingml/2006/main">
              <a:srgbClr val="16A34A"/>
            </a:solidFill>
            <a:ln xmlns:a="http://schemas.openxmlformats.org/drawingml/2006/main">
              <a:prstDash val="solid"/>
            </a:ln>
          </spPr>
          <cat>
            <numRef>
              <f>'Trésorerie'!$A$4:$A$15</f>
            </numRef>
          </cat>
          <val>
            <numRef>
              <f>'Trésorerie'!$C$4:$C$15</f>
            </numRef>
          </val>
        </ser>
        <ser>
          <idx val="1"/>
          <order val="1"/>
          <tx>
            <strRef>
              <f>'Trésorerie'!D3</f>
            </strRef>
          </tx>
          <spPr>
            <a:solidFill xmlns:a="http://schemas.openxmlformats.org/drawingml/2006/main">
              <a:srgbClr val="DC2626"/>
            </a:solidFill>
            <a:ln xmlns:a="http://schemas.openxmlformats.org/drawingml/2006/main">
              <a:prstDash val="solid"/>
            </a:ln>
          </spPr>
          <cat>
            <numRef>
              <f>'Trésorerie'!$A$4:$A$15</f>
            </numRef>
          </cat>
          <val>
            <numRef>
              <f>'Trésorerie'!$D$4:$D$15</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Mois</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style val="12"/>
  <chart>
    <title>
      <tx>
        <rich>
          <a:bodyPr xmlns:a="http://schemas.openxmlformats.org/drawingml/2006/main"/>
          <a:p xmlns:a="http://schemas.openxmlformats.org/drawingml/2006/main">
            <a:pPr>
              <a:defRPr/>
            </a:pPr>
            <a:r>
              <a:t>Évolution du solde de trésorerie</a:t>
            </a:r>
          </a:p>
        </rich>
      </tx>
    </title>
    <plotArea>
      <lineChart>
        <grouping val="standard"/>
        <ser>
          <idx val="0"/>
          <order val="0"/>
          <tx>
            <strRef>
              <f>'Trésorerie'!F3</f>
            </strRef>
          </tx>
          <spPr>
            <a:ln xmlns:a="http://schemas.openxmlformats.org/drawingml/2006/main" w="25000">
              <a:solidFill>
                <a:srgbClr val="4A2AA5"/>
              </a:solidFill>
              <a:prstDash val="solid"/>
            </a:ln>
          </spPr>
          <marker>
            <symbol val="none"/>
            <spPr>
              <a:ln xmlns:a="http://schemas.openxmlformats.org/drawingml/2006/main">
                <a:prstDash val="solid"/>
              </a:ln>
            </spPr>
          </marker>
          <cat>
            <numRef>
              <f>'Trésorerie'!$A$4:$A$15</f>
            </numRef>
          </cat>
          <val>
            <numRef>
              <f>'Trésorerie'!$F$4:$F$15</f>
            </numRef>
          </val>
        </ser>
        <axId val="10"/>
        <axId val="100"/>
      </lineChart>
      <catAx>
        <axId val="10"/>
        <scaling>
          <orientation val="minMax"/>
        </scaling>
        <axPos val="l"/>
        <title>
          <tx>
            <rich>
              <a:bodyPr xmlns:a="http://schemas.openxmlformats.org/drawingml/2006/main"/>
              <a:p xmlns:a="http://schemas.openxmlformats.org/drawingml/2006/main">
                <a:pPr>
                  <a:defRPr/>
                </a:pPr>
                <a:r>
                  <a:t>Mois</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Solde (€)</a:t>
                </a:r>
              </a:p>
            </rich>
          </tx>
        </title>
        <majorTickMark val="none"/>
        <minorTickMark val="none"/>
        <crossAx val="10"/>
      </valAx>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Répartition annuelle des décaissements</a:t>
            </a:r>
          </a:p>
        </rich>
      </tx>
    </title>
    <plotArea>
      <pieChart>
        <varyColors val="1"/>
        <ser>
          <idx val="0"/>
          <order val="0"/>
          <spPr>
            <a:ln xmlns:a="http://schemas.openxmlformats.org/drawingml/2006/main">
              <a:prstDash val="solid"/>
            </a:ln>
          </spPr>
          <cat>
            <numRef>
              <f>'Détail flux mensuel'!$A$7:$A$12</f>
            </numRef>
          </cat>
          <val>
            <numRef>
              <f>'Détail flux mensuel'!$O$7:$O$12</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3</col>
      <colOff>0</colOff>
      <row>3</row>
      <rowOff>0</rowOff>
    </from>
    <ext cx="720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21</row>
      <rowOff>0</rowOff>
    </from>
    <ext cx="720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3</col>
      <colOff>0</colOff>
      <row>39</row>
      <rowOff>0</rowOff>
    </from>
    <ext cx="4320000" cy="36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15"/>
  <sheetViews>
    <sheetView workbookViewId="0">
      <pane xSplit="2" ySplit="3" topLeftCell="C4" activePane="bottomRight" state="frozen"/>
      <selection pane="topRight"/>
      <selection pane="bottomLeft"/>
      <selection pane="bottomRight" activeCell="A1" sqref="A1"/>
    </sheetView>
  </sheetViews>
  <sheetFormatPr baseColWidth="8" defaultRowHeight="15"/>
  <cols>
    <col width="32" customWidth="1" min="1" max="1"/>
    <col width="16"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4" customWidth="1" min="15" max="15"/>
  </cols>
  <sheetData>
    <row r="1">
      <c r="A1" s="1" t="inlineStr">
        <is>
          <t>Détail des Flux de Trésorerie Mensuels - 2026</t>
        </is>
      </c>
    </row>
    <row r="3">
      <c r="A3" s="2" t="inlineStr">
        <is>
          <t>Catégorie</t>
        </is>
      </c>
      <c r="B3" s="2" t="inlineStr">
        <is>
          <t>Type</t>
        </is>
      </c>
      <c r="C3" s="2" t="inlineStr">
        <is>
          <t>Janv.</t>
        </is>
      </c>
      <c r="D3" s="2" t="inlineStr">
        <is>
          <t>Févr.</t>
        </is>
      </c>
      <c r="E3" s="2" t="inlineStr">
        <is>
          <t>Mars</t>
        </is>
      </c>
      <c r="F3" s="2" t="inlineStr">
        <is>
          <t>Avr.</t>
        </is>
      </c>
      <c r="G3" s="2" t="inlineStr">
        <is>
          <t>Mai</t>
        </is>
      </c>
      <c r="H3" s="2" t="inlineStr">
        <is>
          <t>Juin</t>
        </is>
      </c>
      <c r="I3" s="2" t="inlineStr">
        <is>
          <t>Juil.</t>
        </is>
      </c>
      <c r="J3" s="2" t="inlineStr">
        <is>
          <t>Août</t>
        </is>
      </c>
      <c r="K3" s="2" t="inlineStr">
        <is>
          <t>Sept.</t>
        </is>
      </c>
      <c r="L3" s="2" t="inlineStr">
        <is>
          <t>Oct.</t>
        </is>
      </c>
      <c r="M3" s="2" t="inlineStr">
        <is>
          <t>Nov.</t>
        </is>
      </c>
      <c r="N3" s="2" t="inlineStr">
        <is>
          <t>Déc.</t>
        </is>
      </c>
      <c r="O3" s="2" t="inlineStr">
        <is>
          <t>Total annuel</t>
        </is>
      </c>
    </row>
    <row r="4">
      <c r="A4" s="3" t="inlineStr">
        <is>
          <t>Ventes de produits</t>
        </is>
      </c>
      <c r="B4" s="4" t="inlineStr">
        <is>
          <t>Encaissement</t>
        </is>
      </c>
      <c r="C4" s="5" t="n">
        <v>16200</v>
      </c>
      <c r="D4" s="5" t="n">
        <v>15300</v>
      </c>
      <c r="E4" s="5" t="n">
        <v>18000</v>
      </c>
      <c r="F4" s="5" t="n">
        <v>18900</v>
      </c>
      <c r="G4" s="5" t="n">
        <v>19800</v>
      </c>
      <c r="H4" s="5" t="n">
        <v>18000</v>
      </c>
      <c r="I4" s="5" t="n">
        <v>14400</v>
      </c>
      <c r="J4" s="5" t="n">
        <v>13500</v>
      </c>
      <c r="K4" s="5" t="n">
        <v>18900</v>
      </c>
      <c r="L4" s="5" t="n">
        <v>20700</v>
      </c>
      <c r="M4" s="5" t="n">
        <v>22500</v>
      </c>
      <c r="N4" s="5" t="n">
        <v>25200</v>
      </c>
      <c r="O4" s="6">
        <f>SUM(C4:N4)</f>
        <v/>
      </c>
    </row>
    <row r="5">
      <c r="A5" s="7" t="inlineStr">
        <is>
          <t>Ventes de services</t>
        </is>
      </c>
      <c r="B5" s="4" t="inlineStr">
        <is>
          <t>Encaissement</t>
        </is>
      </c>
      <c r="C5" s="8" t="n">
        <v>9025</v>
      </c>
      <c r="D5" s="8" t="n">
        <v>8550</v>
      </c>
      <c r="E5" s="8" t="n">
        <v>9500</v>
      </c>
      <c r="F5" s="8" t="n">
        <v>9975</v>
      </c>
      <c r="G5" s="8" t="n">
        <v>9975</v>
      </c>
      <c r="H5" s="8" t="n">
        <v>9500</v>
      </c>
      <c r="I5" s="8" t="n">
        <v>8075</v>
      </c>
      <c r="J5" s="8" t="n">
        <v>7600</v>
      </c>
      <c r="K5" s="8" t="n">
        <v>9500</v>
      </c>
      <c r="L5" s="8" t="n">
        <v>10450</v>
      </c>
      <c r="M5" s="8" t="n">
        <v>10925</v>
      </c>
      <c r="N5" s="8" t="n">
        <v>12350</v>
      </c>
      <c r="O5" s="9">
        <f>SUM(C5:N5)</f>
        <v/>
      </c>
    </row>
    <row r="6">
      <c r="A6" s="3" t="inlineStr">
        <is>
          <t>Autres encaissements</t>
        </is>
      </c>
      <c r="B6" s="4" t="inlineStr">
        <is>
          <t>Encaissement</t>
        </is>
      </c>
      <c r="C6" s="5" t="n">
        <v>1200</v>
      </c>
      <c r="D6" s="5" t="n">
        <v>1200</v>
      </c>
      <c r="E6" s="5" t="n">
        <v>1200</v>
      </c>
      <c r="F6" s="5" t="n">
        <v>1200</v>
      </c>
      <c r="G6" s="5" t="n">
        <v>1200</v>
      </c>
      <c r="H6" s="5" t="n">
        <v>1200</v>
      </c>
      <c r="I6" s="5" t="n">
        <v>1200</v>
      </c>
      <c r="J6" s="5" t="n">
        <v>1200</v>
      </c>
      <c r="K6" s="5" t="n">
        <v>1200</v>
      </c>
      <c r="L6" s="5" t="n">
        <v>1200</v>
      </c>
      <c r="M6" s="5" t="n">
        <v>1200</v>
      </c>
      <c r="N6" s="5" t="n">
        <v>3600</v>
      </c>
      <c r="O6" s="6">
        <f>SUM(C6:N6)</f>
        <v/>
      </c>
    </row>
    <row r="7">
      <c r="A7" s="7" t="inlineStr">
        <is>
          <t>Achats de marchandises</t>
        </is>
      </c>
      <c r="B7" s="4" t="inlineStr">
        <is>
          <t>Décaissement</t>
        </is>
      </c>
      <c r="C7" s="8" t="n">
        <v>7200</v>
      </c>
      <c r="D7" s="8" t="n">
        <v>6800</v>
      </c>
      <c r="E7" s="8" t="n">
        <v>8000</v>
      </c>
      <c r="F7" s="8" t="n">
        <v>8400</v>
      </c>
      <c r="G7" s="8" t="n">
        <v>8800</v>
      </c>
      <c r="H7" s="8" t="n">
        <v>8000</v>
      </c>
      <c r="I7" s="8" t="n">
        <v>6400</v>
      </c>
      <c r="J7" s="8" t="n">
        <v>6000</v>
      </c>
      <c r="K7" s="8" t="n">
        <v>8400</v>
      </c>
      <c r="L7" s="8" t="n">
        <v>9200</v>
      </c>
      <c r="M7" s="8" t="n">
        <v>9600</v>
      </c>
      <c r="N7" s="8" t="n">
        <v>10800</v>
      </c>
      <c r="O7" s="9">
        <f>SUM(C7:N7)</f>
        <v/>
      </c>
    </row>
    <row r="8">
      <c r="A8" s="3" t="inlineStr">
        <is>
          <t>Salaires et charges sociales</t>
        </is>
      </c>
      <c r="B8" s="4" t="inlineStr">
        <is>
          <t>Décaissement</t>
        </is>
      </c>
      <c r="C8" s="5" t="n">
        <v>11500</v>
      </c>
      <c r="D8" s="5" t="n">
        <v>11500</v>
      </c>
      <c r="E8" s="5" t="n">
        <v>11500</v>
      </c>
      <c r="F8" s="5" t="n">
        <v>11500</v>
      </c>
      <c r="G8" s="5" t="n">
        <v>11500</v>
      </c>
      <c r="H8" s="5" t="n">
        <v>11500</v>
      </c>
      <c r="I8" s="5" t="n">
        <v>11500</v>
      </c>
      <c r="J8" s="5" t="n">
        <v>11500</v>
      </c>
      <c r="K8" s="5" t="n">
        <v>11500</v>
      </c>
      <c r="L8" s="5" t="n">
        <v>11500</v>
      </c>
      <c r="M8" s="5" t="n">
        <v>11500</v>
      </c>
      <c r="N8" s="5" t="n">
        <v>12650</v>
      </c>
      <c r="O8" s="6">
        <f>SUM(C8:N8)</f>
        <v/>
      </c>
    </row>
    <row r="9">
      <c r="A9" s="7" t="inlineStr">
        <is>
          <t>Loyer et charges locatives</t>
        </is>
      </c>
      <c r="B9" s="4" t="inlineStr">
        <is>
          <t>Décaissement</t>
        </is>
      </c>
      <c r="C9" s="8" t="n">
        <v>2200</v>
      </c>
      <c r="D9" s="8" t="n">
        <v>2200</v>
      </c>
      <c r="E9" s="8" t="n">
        <v>2200</v>
      </c>
      <c r="F9" s="8" t="n">
        <v>2200</v>
      </c>
      <c r="G9" s="8" t="n">
        <v>2200</v>
      </c>
      <c r="H9" s="8" t="n">
        <v>2200</v>
      </c>
      <c r="I9" s="8" t="n">
        <v>2200</v>
      </c>
      <c r="J9" s="8" t="n">
        <v>2200</v>
      </c>
      <c r="K9" s="8" t="n">
        <v>2200</v>
      </c>
      <c r="L9" s="8" t="n">
        <v>2200</v>
      </c>
      <c r="M9" s="8" t="n">
        <v>2200</v>
      </c>
      <c r="N9" s="8" t="n">
        <v>2200</v>
      </c>
      <c r="O9" s="9">
        <f>SUM(C9:N9)</f>
        <v/>
      </c>
    </row>
    <row r="10">
      <c r="A10" s="3" t="inlineStr">
        <is>
          <t>Impôts et taxes</t>
        </is>
      </c>
      <c r="B10" s="4" t="inlineStr">
        <is>
          <t>Décaissement</t>
        </is>
      </c>
      <c r="C10" s="5" t="n">
        <v>1800</v>
      </c>
      <c r="D10" s="5" t="n">
        <v>1800</v>
      </c>
      <c r="E10" s="5" t="n">
        <v>3600</v>
      </c>
      <c r="F10" s="5" t="n">
        <v>1800</v>
      </c>
      <c r="G10" s="5" t="n">
        <v>1800</v>
      </c>
      <c r="H10" s="5" t="n">
        <v>3600</v>
      </c>
      <c r="I10" s="5" t="n">
        <v>1800</v>
      </c>
      <c r="J10" s="5" t="n">
        <v>1800</v>
      </c>
      <c r="K10" s="5" t="n">
        <v>3600</v>
      </c>
      <c r="L10" s="5" t="n">
        <v>1800</v>
      </c>
      <c r="M10" s="5" t="n">
        <v>1800</v>
      </c>
      <c r="N10" s="5" t="n">
        <v>3600</v>
      </c>
      <c r="O10" s="6">
        <f>SUM(C10:N10)</f>
        <v/>
      </c>
    </row>
    <row r="11">
      <c r="A11" s="7" t="inlineStr">
        <is>
          <t>Assurances</t>
        </is>
      </c>
      <c r="B11" s="4" t="inlineStr">
        <is>
          <t>Décaissement</t>
        </is>
      </c>
      <c r="C11" s="8" t="n">
        <v>450</v>
      </c>
      <c r="D11" s="8" t="n">
        <v>450</v>
      </c>
      <c r="E11" s="8" t="n">
        <v>450</v>
      </c>
      <c r="F11" s="8" t="n">
        <v>450</v>
      </c>
      <c r="G11" s="8" t="n">
        <v>450</v>
      </c>
      <c r="H11" s="8" t="n">
        <v>450</v>
      </c>
      <c r="I11" s="8" t="n">
        <v>450</v>
      </c>
      <c r="J11" s="8" t="n">
        <v>450</v>
      </c>
      <c r="K11" s="8" t="n">
        <v>450</v>
      </c>
      <c r="L11" s="8" t="n">
        <v>450</v>
      </c>
      <c r="M11" s="8" t="n">
        <v>450</v>
      </c>
      <c r="N11" s="8" t="n">
        <v>450</v>
      </c>
      <c r="O11" s="9">
        <f>SUM(C11:N11)</f>
        <v/>
      </c>
    </row>
    <row r="12">
      <c r="A12" s="3" t="inlineStr">
        <is>
          <t>Frais divers et frais généraux</t>
        </is>
      </c>
      <c r="B12" s="4" t="inlineStr">
        <is>
          <t>Décaissement</t>
        </is>
      </c>
      <c r="C12" s="5" t="n">
        <v>810</v>
      </c>
      <c r="D12" s="5" t="n">
        <v>900</v>
      </c>
      <c r="E12" s="5" t="n">
        <v>990</v>
      </c>
      <c r="F12" s="5" t="n">
        <v>855</v>
      </c>
      <c r="G12" s="5" t="n">
        <v>900</v>
      </c>
      <c r="H12" s="5" t="n">
        <v>945</v>
      </c>
      <c r="I12" s="5" t="n">
        <v>810</v>
      </c>
      <c r="J12" s="5" t="n">
        <v>765</v>
      </c>
      <c r="K12" s="5" t="n">
        <v>900</v>
      </c>
      <c r="L12" s="5" t="n">
        <v>990</v>
      </c>
      <c r="M12" s="5" t="n">
        <v>1035</v>
      </c>
      <c r="N12" s="5" t="n">
        <v>1170</v>
      </c>
      <c r="O12" s="6">
        <f>SUM(C12:N12)</f>
        <v/>
      </c>
    </row>
    <row r="13">
      <c r="A13" s="10" t="inlineStr">
        <is>
          <t>TOTAL ENCAISSEMENTS</t>
        </is>
      </c>
      <c r="B13" s="11" t="n"/>
      <c r="C13" s="12">
        <f>SUMIF($B$4:$B$12,"Encaissement",C4:C12)</f>
        <v/>
      </c>
      <c r="D13" s="12">
        <f>SUMIF($B$4:$B$12,"Encaissement",D4:D12)</f>
        <v/>
      </c>
      <c r="E13" s="12">
        <f>SUMIF($B$4:$B$12,"Encaissement",E4:E12)</f>
        <v/>
      </c>
      <c r="F13" s="12">
        <f>SUMIF($B$4:$B$12,"Encaissement",F4:F12)</f>
        <v/>
      </c>
      <c r="G13" s="12">
        <f>SUMIF($B$4:$B$12,"Encaissement",G4:G12)</f>
        <v/>
      </c>
      <c r="H13" s="12">
        <f>SUMIF($B$4:$B$12,"Encaissement",H4:H12)</f>
        <v/>
      </c>
      <c r="I13" s="12">
        <f>SUMIF($B$4:$B$12,"Encaissement",I4:I12)</f>
        <v/>
      </c>
      <c r="J13" s="12">
        <f>SUMIF($B$4:$B$12,"Encaissement",J4:J12)</f>
        <v/>
      </c>
      <c r="K13" s="12">
        <f>SUMIF($B$4:$B$12,"Encaissement",K4:K12)</f>
        <v/>
      </c>
      <c r="L13" s="12">
        <f>SUMIF($B$4:$B$12,"Encaissement",L4:L12)</f>
        <v/>
      </c>
      <c r="M13" s="12">
        <f>SUMIF($B$4:$B$12,"Encaissement",M4:M12)</f>
        <v/>
      </c>
      <c r="N13" s="12">
        <f>SUMIF($B$4:$B$12,"Encaissement",N4:N12)</f>
        <v/>
      </c>
      <c r="O13" s="13">
        <f>SUM(C13:N13)</f>
        <v/>
      </c>
    </row>
    <row r="14">
      <c r="A14" s="10" t="inlineStr">
        <is>
          <t>TOTAL DÉCAISSEMENTS</t>
        </is>
      </c>
      <c r="B14" s="11" t="n"/>
      <c r="C14" s="12">
        <f>SUMIF($B$4:$B$12,"Décaissement",C4:C12)</f>
        <v/>
      </c>
      <c r="D14" s="12">
        <f>SUMIF($B$4:$B$12,"Décaissement",D4:D12)</f>
        <v/>
      </c>
      <c r="E14" s="12">
        <f>SUMIF($B$4:$B$12,"Décaissement",E4:E12)</f>
        <v/>
      </c>
      <c r="F14" s="12">
        <f>SUMIF($B$4:$B$12,"Décaissement",F4:F12)</f>
        <v/>
      </c>
      <c r="G14" s="12">
        <f>SUMIF($B$4:$B$12,"Décaissement",G4:G12)</f>
        <v/>
      </c>
      <c r="H14" s="12">
        <f>SUMIF($B$4:$B$12,"Décaissement",H4:H12)</f>
        <v/>
      </c>
      <c r="I14" s="12">
        <f>SUMIF($B$4:$B$12,"Décaissement",I4:I12)</f>
        <v/>
      </c>
      <c r="J14" s="12">
        <f>SUMIF($B$4:$B$12,"Décaissement",J4:J12)</f>
        <v/>
      </c>
      <c r="K14" s="12">
        <f>SUMIF($B$4:$B$12,"Décaissement",K4:K12)</f>
        <v/>
      </c>
      <c r="L14" s="12">
        <f>SUMIF($B$4:$B$12,"Décaissement",L4:L12)</f>
        <v/>
      </c>
      <c r="M14" s="12">
        <f>SUMIF($B$4:$B$12,"Décaissement",M4:M12)</f>
        <v/>
      </c>
      <c r="N14" s="12">
        <f>SUMIF($B$4:$B$12,"Décaissement",N4:N12)</f>
        <v/>
      </c>
      <c r="O14" s="13">
        <f>SUM(C14:N14)</f>
        <v/>
      </c>
    </row>
    <row r="15">
      <c r="A15" s="10" t="inlineStr">
        <is>
          <t>FLUX NET MENSUEL</t>
        </is>
      </c>
      <c r="B15" s="11" t="n"/>
      <c r="C15" s="12">
        <f>C13-C14</f>
        <v/>
      </c>
      <c r="D15" s="12">
        <f>D13-D14</f>
        <v/>
      </c>
      <c r="E15" s="12">
        <f>E13-E14</f>
        <v/>
      </c>
      <c r="F15" s="12">
        <f>F13-F14</f>
        <v/>
      </c>
      <c r="G15" s="12">
        <f>G13-G14</f>
        <v/>
      </c>
      <c r="H15" s="12">
        <f>H13-H14</f>
        <v/>
      </c>
      <c r="I15" s="12">
        <f>I13-I14</f>
        <v/>
      </c>
      <c r="J15" s="12">
        <f>J13-J14</f>
        <v/>
      </c>
      <c r="K15" s="12">
        <f>K13-K14</f>
        <v/>
      </c>
      <c r="L15" s="12">
        <f>L13-L14</f>
        <v/>
      </c>
      <c r="M15" s="12">
        <f>M13-M14</f>
        <v/>
      </c>
      <c r="N15" s="12">
        <f>N13-N14</f>
        <v/>
      </c>
      <c r="O15" s="13">
        <f>SUM(C15:N15)</f>
        <v/>
      </c>
    </row>
  </sheetData>
  <mergeCells count="1">
    <mergeCell ref="A1:O1"/>
  </mergeCells>
  <dataValidations count="1">
    <dataValidation sqref="B4:B12" showErrorMessage="1" showInputMessage="1" allowBlank="1" type="list">
      <formula1>"Encaissement,Décaissement"</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6"/>
  <sheetViews>
    <sheetView workbookViewId="0">
      <pane ySplit="3" topLeftCell="A4" activePane="bottomLeft" state="frozen"/>
      <selection pane="bottomLeft" activeCell="A1" sqref="A1"/>
    </sheetView>
  </sheetViews>
  <sheetFormatPr baseColWidth="8" defaultRowHeight="15"/>
  <cols>
    <col width="20" customWidth="1" min="1" max="1"/>
    <col width="19" customWidth="1" min="2" max="2"/>
    <col width="19" customWidth="1" min="3" max="3"/>
    <col width="19" customWidth="1" min="4" max="4"/>
    <col width="19" customWidth="1" min="5" max="5"/>
    <col width="19" customWidth="1" min="6" max="6"/>
    <col width="15" customWidth="1" min="7" max="7"/>
    <col width="14" customWidth="1" min="8" max="8"/>
  </cols>
  <sheetData>
    <row r="1">
      <c r="A1" s="1" t="inlineStr">
        <is>
          <t>Tableau de Trésorerie Prévisionnelle 2026</t>
        </is>
      </c>
    </row>
    <row r="3">
      <c r="A3" s="2" t="inlineStr">
        <is>
          <t>Mois</t>
        </is>
      </c>
      <c r="B3" s="2" t="inlineStr">
        <is>
          <t>Solde initial</t>
        </is>
      </c>
      <c r="C3" s="2" t="inlineStr">
        <is>
          <t>Total encaissements</t>
        </is>
      </c>
      <c r="D3" s="2" t="inlineStr">
        <is>
          <t>Total décaissements</t>
        </is>
      </c>
      <c r="E3" s="2" t="inlineStr">
        <is>
          <t>Flux net</t>
        </is>
      </c>
      <c r="F3" s="2" t="inlineStr">
        <is>
          <t>Solde final</t>
        </is>
      </c>
      <c r="G3" s="2" t="inlineStr">
        <is>
          <t>Seuil d'alerte</t>
        </is>
      </c>
      <c r="H3" s="2" t="inlineStr">
        <is>
          <t>Statut</t>
        </is>
      </c>
    </row>
    <row r="4">
      <c r="A4" s="3" t="inlineStr">
        <is>
          <t>Janvier 2026</t>
        </is>
      </c>
      <c r="B4" s="14" t="n">
        <v>15000</v>
      </c>
      <c r="C4" s="5">
        <f>'Détail flux mensuel'!C13</f>
        <v/>
      </c>
      <c r="D4" s="5">
        <f>'Détail flux mensuel'!C14</f>
        <v/>
      </c>
      <c r="E4" s="5">
        <f>C4-D4</f>
        <v/>
      </c>
      <c r="F4" s="5">
        <f>B4+E4</f>
        <v/>
      </c>
      <c r="G4" s="14" t="n">
        <v>5000</v>
      </c>
      <c r="H4" s="15">
        <f>IF(F4&lt;G4,"⚠ Alerte","OK")</f>
        <v/>
      </c>
    </row>
    <row r="5">
      <c r="A5" s="7" t="inlineStr">
        <is>
          <t>Février 2026</t>
        </is>
      </c>
      <c r="B5" s="8">
        <f>F4</f>
        <v/>
      </c>
      <c r="C5" s="8">
        <f>'Détail flux mensuel'!D13</f>
        <v/>
      </c>
      <c r="D5" s="8">
        <f>'Détail flux mensuel'!D14</f>
        <v/>
      </c>
      <c r="E5" s="8">
        <f>C5-D5</f>
        <v/>
      </c>
      <c r="F5" s="8">
        <f>B5+E5</f>
        <v/>
      </c>
      <c r="G5" s="14" t="n">
        <v>5000</v>
      </c>
      <c r="H5" s="16">
        <f>IF(F5&lt;G5,"⚠ Alerte","OK")</f>
        <v/>
      </c>
    </row>
    <row r="6">
      <c r="A6" s="3" t="inlineStr">
        <is>
          <t>Mars 2026</t>
        </is>
      </c>
      <c r="B6" s="5">
        <f>F5</f>
        <v/>
      </c>
      <c r="C6" s="5">
        <f>'Détail flux mensuel'!E13</f>
        <v/>
      </c>
      <c r="D6" s="5">
        <f>'Détail flux mensuel'!E14</f>
        <v/>
      </c>
      <c r="E6" s="5">
        <f>C6-D6</f>
        <v/>
      </c>
      <c r="F6" s="5">
        <f>B6+E6</f>
        <v/>
      </c>
      <c r="G6" s="14" t="n">
        <v>5000</v>
      </c>
      <c r="H6" s="15">
        <f>IF(F6&lt;G6,"⚠ Alerte","OK")</f>
        <v/>
      </c>
    </row>
    <row r="7">
      <c r="A7" s="7" t="inlineStr">
        <is>
          <t>Avril 2026</t>
        </is>
      </c>
      <c r="B7" s="8">
        <f>F6</f>
        <v/>
      </c>
      <c r="C7" s="8">
        <f>'Détail flux mensuel'!F13</f>
        <v/>
      </c>
      <c r="D7" s="8">
        <f>'Détail flux mensuel'!F14</f>
        <v/>
      </c>
      <c r="E7" s="8">
        <f>C7-D7</f>
        <v/>
      </c>
      <c r="F7" s="8">
        <f>B7+E7</f>
        <v/>
      </c>
      <c r="G7" s="14" t="n">
        <v>5000</v>
      </c>
      <c r="H7" s="16">
        <f>IF(F7&lt;G7,"⚠ Alerte","OK")</f>
        <v/>
      </c>
    </row>
    <row r="8">
      <c r="A8" s="3" t="inlineStr">
        <is>
          <t>Mai 2026</t>
        </is>
      </c>
      <c r="B8" s="5">
        <f>F7</f>
        <v/>
      </c>
      <c r="C8" s="5">
        <f>'Détail flux mensuel'!G13</f>
        <v/>
      </c>
      <c r="D8" s="5">
        <f>'Détail flux mensuel'!G14</f>
        <v/>
      </c>
      <c r="E8" s="5">
        <f>C8-D8</f>
        <v/>
      </c>
      <c r="F8" s="5">
        <f>B8+E8</f>
        <v/>
      </c>
      <c r="G8" s="14" t="n">
        <v>5000</v>
      </c>
      <c r="H8" s="15">
        <f>IF(F8&lt;G8,"⚠ Alerte","OK")</f>
        <v/>
      </c>
    </row>
    <row r="9">
      <c r="A9" s="7" t="inlineStr">
        <is>
          <t>Juin 2026</t>
        </is>
      </c>
      <c r="B9" s="8">
        <f>F8</f>
        <v/>
      </c>
      <c r="C9" s="8">
        <f>'Détail flux mensuel'!H13</f>
        <v/>
      </c>
      <c r="D9" s="8">
        <f>'Détail flux mensuel'!H14</f>
        <v/>
      </c>
      <c r="E9" s="8">
        <f>C9-D9</f>
        <v/>
      </c>
      <c r="F9" s="8">
        <f>B9+E9</f>
        <v/>
      </c>
      <c r="G9" s="14" t="n">
        <v>5000</v>
      </c>
      <c r="H9" s="16">
        <f>IF(F9&lt;G9,"⚠ Alerte","OK")</f>
        <v/>
      </c>
    </row>
    <row r="10">
      <c r="A10" s="3" t="inlineStr">
        <is>
          <t>Juillet 2026</t>
        </is>
      </c>
      <c r="B10" s="5">
        <f>F9</f>
        <v/>
      </c>
      <c r="C10" s="5">
        <f>'Détail flux mensuel'!I13</f>
        <v/>
      </c>
      <c r="D10" s="5">
        <f>'Détail flux mensuel'!I14</f>
        <v/>
      </c>
      <c r="E10" s="5">
        <f>C10-D10</f>
        <v/>
      </c>
      <c r="F10" s="5">
        <f>B10+E10</f>
        <v/>
      </c>
      <c r="G10" s="14" t="n">
        <v>5000</v>
      </c>
      <c r="H10" s="15">
        <f>IF(F10&lt;G10,"⚠ Alerte","OK")</f>
        <v/>
      </c>
    </row>
    <row r="11">
      <c r="A11" s="7" t="inlineStr">
        <is>
          <t>Août 2026</t>
        </is>
      </c>
      <c r="B11" s="8">
        <f>F10</f>
        <v/>
      </c>
      <c r="C11" s="8">
        <f>'Détail flux mensuel'!J13</f>
        <v/>
      </c>
      <c r="D11" s="8">
        <f>'Détail flux mensuel'!J14</f>
        <v/>
      </c>
      <c r="E11" s="8">
        <f>C11-D11</f>
        <v/>
      </c>
      <c r="F11" s="8">
        <f>B11+E11</f>
        <v/>
      </c>
      <c r="G11" s="14" t="n">
        <v>5000</v>
      </c>
      <c r="H11" s="16">
        <f>IF(F11&lt;G11,"⚠ Alerte","OK")</f>
        <v/>
      </c>
    </row>
    <row r="12">
      <c r="A12" s="3" t="inlineStr">
        <is>
          <t>Septembre 2026</t>
        </is>
      </c>
      <c r="B12" s="5">
        <f>F11</f>
        <v/>
      </c>
      <c r="C12" s="5">
        <f>'Détail flux mensuel'!K13</f>
        <v/>
      </c>
      <c r="D12" s="5">
        <f>'Détail flux mensuel'!K14</f>
        <v/>
      </c>
      <c r="E12" s="5">
        <f>C12-D12</f>
        <v/>
      </c>
      <c r="F12" s="5">
        <f>B12+E12</f>
        <v/>
      </c>
      <c r="G12" s="14" t="n">
        <v>5000</v>
      </c>
      <c r="H12" s="15">
        <f>IF(F12&lt;G12,"⚠ Alerte","OK")</f>
        <v/>
      </c>
    </row>
    <row r="13">
      <c r="A13" s="7" t="inlineStr">
        <is>
          <t>Octobre 2026</t>
        </is>
      </c>
      <c r="B13" s="8">
        <f>F12</f>
        <v/>
      </c>
      <c r="C13" s="8">
        <f>'Détail flux mensuel'!L13</f>
        <v/>
      </c>
      <c r="D13" s="8">
        <f>'Détail flux mensuel'!L14</f>
        <v/>
      </c>
      <c r="E13" s="8">
        <f>C13-D13</f>
        <v/>
      </c>
      <c r="F13" s="8">
        <f>B13+E13</f>
        <v/>
      </c>
      <c r="G13" s="14" t="n">
        <v>5000</v>
      </c>
      <c r="H13" s="16">
        <f>IF(F13&lt;G13,"⚠ Alerte","OK")</f>
        <v/>
      </c>
    </row>
    <row r="14">
      <c r="A14" s="3" t="inlineStr">
        <is>
          <t>Novembre 2026</t>
        </is>
      </c>
      <c r="B14" s="5">
        <f>F13</f>
        <v/>
      </c>
      <c r="C14" s="5">
        <f>'Détail flux mensuel'!M13</f>
        <v/>
      </c>
      <c r="D14" s="5">
        <f>'Détail flux mensuel'!M14</f>
        <v/>
      </c>
      <c r="E14" s="5">
        <f>C14-D14</f>
        <v/>
      </c>
      <c r="F14" s="5">
        <f>B14+E14</f>
        <v/>
      </c>
      <c r="G14" s="14" t="n">
        <v>5000</v>
      </c>
      <c r="H14" s="15">
        <f>IF(F14&lt;G14,"⚠ Alerte","OK")</f>
        <v/>
      </c>
    </row>
    <row r="15">
      <c r="A15" s="7" t="inlineStr">
        <is>
          <t>Décembre 2026</t>
        </is>
      </c>
      <c r="B15" s="8">
        <f>F14</f>
        <v/>
      </c>
      <c r="C15" s="8">
        <f>'Détail flux mensuel'!N13</f>
        <v/>
      </c>
      <c r="D15" s="8">
        <f>'Détail flux mensuel'!N14</f>
        <v/>
      </c>
      <c r="E15" s="8">
        <f>C15-D15</f>
        <v/>
      </c>
      <c r="F15" s="8">
        <f>B15+E15</f>
        <v/>
      </c>
      <c r="G15" s="14" t="n">
        <v>5000</v>
      </c>
      <c r="H15" s="16">
        <f>IF(F15&lt;G15,"⚠ Alerte","OK")</f>
        <v/>
      </c>
    </row>
    <row r="16">
      <c r="A16" s="17" t="inlineStr">
        <is>
          <t>TOTAL ANNUEL</t>
        </is>
      </c>
      <c r="B16" s="17" t="inlineStr"/>
      <c r="C16" s="12">
        <f>SUM(C4:C15)</f>
        <v/>
      </c>
      <c r="D16" s="12">
        <f>SUM(D4:D15)</f>
        <v/>
      </c>
      <c r="E16" s="12">
        <f>SUM(E4:E15)</f>
        <v/>
      </c>
      <c r="F16" s="12">
        <f>F15</f>
        <v/>
      </c>
      <c r="G16" s="17" t="n"/>
      <c r="H16" s="17" t="n"/>
    </row>
  </sheetData>
  <mergeCells count="1">
    <mergeCell ref="A1:H1"/>
  </mergeCells>
  <conditionalFormatting sqref="F4:F15">
    <cfRule type="expression" priority="1" dxfId="0" stopIfTrue="1">
      <formula>F4&lt;0</formula>
    </cfRule>
    <cfRule type="expression" priority="2" dxfId="1" stopIfTrue="1">
      <formula>F4&gt;=0</formula>
    </cfRule>
  </conditionalFormatting>
  <conditionalFormatting sqref="H4:H15">
    <cfRule type="expression" priority="3" dxfId="0" stopIfTrue="1">
      <formula>H4="⚠ Alerte"</formula>
    </cfRule>
  </conditionalFormatting>
  <conditionalFormatting sqref="E4:E15">
    <cfRule type="expression" priority="4" dxfId="0" stopIfTrue="1">
      <formula>E4&lt;0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11"/>
  <sheetViews>
    <sheetView workbookViewId="0">
      <selection activeCell="A1" sqref="A1"/>
    </sheetView>
  </sheetViews>
  <sheetFormatPr baseColWidth="8" defaultRowHeight="15"/>
  <cols>
    <col width="30" customWidth="1" min="1" max="1"/>
    <col width="20" customWidth="1" min="2" max="2"/>
    <col width="12" customWidth="1" min="3" max="3"/>
    <col width="12" customWidth="1" min="4" max="4"/>
    <col width="12" customWidth="1" min="5" max="5"/>
    <col width="12" customWidth="1" min="6" max="6"/>
    <col width="12" customWidth="1" min="7" max="7"/>
    <col width="12" customWidth="1" min="8" max="8"/>
  </cols>
  <sheetData>
    <row r="1">
      <c r="A1" s="1" t="inlineStr">
        <is>
          <t>Tableau de Bord - Pilotage de la Trésorerie 2026</t>
        </is>
      </c>
    </row>
    <row r="3">
      <c r="A3" s="18" t="inlineStr">
        <is>
          <t>Indicateur</t>
        </is>
      </c>
      <c r="B3" s="18" t="inlineStr">
        <is>
          <t>Valeur</t>
        </is>
      </c>
    </row>
    <row r="4">
      <c r="A4" s="3" t="inlineStr">
        <is>
          <t>Solde initial (Janvier)</t>
        </is>
      </c>
      <c r="B4" s="5">
        <f>Trésorerie!B4</f>
        <v/>
      </c>
    </row>
    <row r="5">
      <c r="A5" s="7" t="inlineStr">
        <is>
          <t>Solde final (Décembre)</t>
        </is>
      </c>
      <c r="B5" s="8">
        <f>Trésorerie!F15</f>
        <v/>
      </c>
    </row>
    <row r="6">
      <c r="A6" s="3" t="inlineStr">
        <is>
          <t>Total encaissements annuel</t>
        </is>
      </c>
      <c r="B6" s="5">
        <f>Trésorerie!C16</f>
        <v/>
      </c>
    </row>
    <row r="7">
      <c r="A7" s="7" t="inlineStr">
        <is>
          <t>Total décaissements annuel</t>
        </is>
      </c>
      <c r="B7" s="8">
        <f>Trésorerie!D16</f>
        <v/>
      </c>
    </row>
    <row r="8">
      <c r="A8" s="3" t="inlineStr">
        <is>
          <t>Flux net annuel</t>
        </is>
      </c>
      <c r="B8" s="5">
        <f>Trésorerie!E16</f>
        <v/>
      </c>
    </row>
    <row r="9">
      <c r="A9" s="7" t="inlineStr">
        <is>
          <t>Solde minimum sur l'année</t>
        </is>
      </c>
      <c r="B9" s="8">
        <f>MIN(Trésorerie!F4:F15)</f>
        <v/>
      </c>
    </row>
    <row r="10">
      <c r="A10" s="3" t="inlineStr">
        <is>
          <t>Solde moyen mensuel</t>
        </is>
      </c>
      <c r="B10" s="5">
        <f>IFERROR(AVERAGE(Trésorerie!F4:F15),0)</f>
        <v/>
      </c>
    </row>
    <row r="11">
      <c r="A11" s="7" t="inlineStr">
        <is>
          <t>Nombre de mois en alerte</t>
        </is>
      </c>
      <c r="B11" s="19">
        <f>COUNTIF(Trésorerie!H4:H15,"⚠ Alerte")</f>
        <v/>
      </c>
    </row>
  </sheetData>
  <mergeCells count="1">
    <mergeCell ref="A1:H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6" customWidth="1" min="1" max="1"/>
    <col width="90" customWidth="1" min="2" max="2"/>
  </cols>
  <sheetData>
    <row r="1">
      <c r="A1" s="1" t="inlineStr">
        <is>
          <t>Mode d'emploi - Tableau de Trésorerie Prévisionnelle</t>
        </is>
      </c>
    </row>
    <row r="3" ht="60" customHeight="1">
      <c r="A3" s="20" t="inlineStr">
        <is>
          <t>Objectif du fichier</t>
        </is>
      </c>
      <c r="B3" s="21" t="inlineStr">
        <is>
          <t>Ce classeur permet de suivre et d'anticiper la trésorerie de votre entreprise sur 12 mois, en confrontant les encaissements et les décaissements prévus.</t>
        </is>
      </c>
    </row>
    <row r="4" ht="60" customHeight="1">
      <c r="A4" s="20" t="inlineStr">
        <is>
          <t>Feuille 'Détail flux mensuel'</t>
        </is>
      </c>
      <c r="B4" s="22" t="inlineStr">
        <is>
          <t>Saisissez ici, pour chaque catégorie de flux (colonne A), le type (Encaissement ou Décaissement, liste déroulante colonne B) et le montant prévisionnel pour chaque mois (colonnes C à N, fond jaune pâle = zone modifiable). Les totaux mensuels et annuels se calculent automatiquement.</t>
        </is>
      </c>
    </row>
    <row r="5" ht="60" customHeight="1">
      <c r="A5" s="20" t="inlineStr">
        <is>
          <t>Feuille 'Trésorerie'</t>
        </is>
      </c>
      <c r="B5" s="21" t="inlineStr">
        <is>
          <t>Le solde initial de janvier (cellule B4, fond jaune) est à saisir manuellement. Les soldes initiaux des mois suivants reprennent automatiquement le solde final du mois précédent. Les colonnes 'Total encaissements' et 'Total décaissements' sont importées automatiquement depuis la feuille 'Détail flux mensuel'.</t>
        </is>
      </c>
    </row>
    <row r="6" ht="60" customHeight="1">
      <c r="A6" s="20" t="inlineStr">
        <is>
          <t>Seuil d'alerte</t>
        </is>
      </c>
      <c r="B6" s="21" t="inlineStr">
        <is>
          <t>La colonne 'Seuil d'alerte' (modifiable, fond jaune) définit le solde minimum de sécurité souhaité. Si le solde final d'un mois descend sous ce seuil, le statut affiche automatiquement '⚠ Alerte' et la ligne se colore en rouge.</t>
        </is>
      </c>
    </row>
    <row r="7" ht="60" customHeight="1">
      <c r="A7" s="20" t="inlineStr">
        <is>
          <t>Feuille 'Tableau de bord'</t>
        </is>
      </c>
      <c r="B7" s="21" t="inlineStr">
        <is>
          <t>Cette feuille synthétise les indicateurs clés (solde initial, solde final, flux net annuel, solde minimum, nombre de mois en alerte...) et propose trois graphiques : comparaison mensuelle des encaissements/décaissements, évolution du solde de trésorerie et répartition des décaissements par catégorie.</t>
        </is>
      </c>
    </row>
    <row r="8" ht="60" customHeight="1">
      <c r="A8" s="20" t="inlineStr">
        <is>
          <t>Bonnes pratiques</t>
        </is>
      </c>
      <c r="B8" s="22" t="inlineStr">
        <is>
          <t>Mettez à jour ce tableau chaque mois avec les montants réels afin d'affiner vos prévisions. Anticipez les périodes de tension identifiées en rouge en négociant des délais de paiement ou en mobilisant une ligne de trésorerie.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2026-07-21T15:45:56Z</dcterms:created>
  <dcterms:modified xmlns:dcterms="http://purl.org/dc/terms/" xmlns:xsi="http://www.w3.org/2001/XMLSchema-instance" xsi:type="dcterms:W3CDTF">2026-07-21T15:45:56Z</dcterms:modified>
</cp:coreProperties>
</file>