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éances clients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Mode d’emploi" sheetId="3" state="visible" r:id="rId3"/>
  </sheets>
  <definedNames>
    <definedName name="_xlnm._FilterDatabase" localSheetId="0" hidden="1">'Créances clients'!$A$4:$R$104</definedName>
    <definedName name="_xlnm._FilterDatabase" localSheetId="2" hidden="1">'Mode d’emploi'!$A$3:$B$9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&quot; €&quot;"/>
    <numFmt numFmtId="165" formatCode="0.0%"/>
    <numFmt numFmtId="166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</fonts>
  <fills count="8">
    <fill>
      <patternFill/>
    </fill>
    <fill>
      <patternFill patternType="gray125"/>
    </fill>
    <fill>
      <patternFill patternType="solid">
        <fgColor rgb="004A2AA5"/>
      </patternFill>
    </fill>
    <fill>
      <patternFill patternType="solid">
        <fgColor rgb="00F1EDF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FF6B4A"/>
      </patternFill>
    </fill>
    <fill>
      <patternFill patternType="solid">
        <fgColor rgb="005D3BC4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49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7" borderId="1" pivotButton="0" quotePrefix="0" xfId="0"/>
    <xf numFmtId="0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sz val="10"/>
      </font>
      <fill>
        <patternFill patternType="solid">
          <fgColor rgb="00F1EDF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Solde dû par client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'Créances clients'!M4</f>
            </strRef>
          </tx>
          <spPr>
            <a:solidFill xmlns:a="http://schemas.openxmlformats.org/drawingml/2006/main">
              <a:srgbClr val="FF6B4A"/>
            </a:solidFill>
            <a:ln xmlns:a="http://schemas.openxmlformats.org/drawingml/2006/main">
              <a:prstDash val="solid"/>
            </a:ln>
          </spPr>
          <cat>
            <numRef>
              <f>'Créances clients'!$D$5:$D$104</f>
            </numRef>
          </cat>
          <val>
            <numRef>
              <f>'Créances clients'!$M$5:$M$104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Solde dû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Client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factures par statut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bord'!B14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5D3BC4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bord'!$A$15:$A$17</f>
            </numRef>
          </cat>
          <val>
            <numRef>
              <f>'Tableau de bord'!$B$15:$B$17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Facturé TTC et encaissé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bord'!F14</f>
            </strRef>
          </tx>
          <spPr>
            <a:solidFill xmlns:a="http://schemas.openxmlformats.org/drawingml/2006/main">
              <a:srgbClr val="4A2AA5"/>
            </a:solidFill>
            <a:ln xmlns:a="http://schemas.openxmlformats.org/drawingml/2006/main">
              <a:prstDash val="solid"/>
            </a:ln>
          </spPr>
          <cat>
            <numRef>
              <f>'Tableau de bord'!$E$15:$E$16</f>
            </numRef>
          </cat>
          <val>
            <numRef>
              <f>'Tableau de bord'!$F$15:$F$16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Indicateur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7</col>
      <colOff>0</colOff>
      <row>2</row>
      <rowOff>0</rowOff>
    </from>
    <ext cx="576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20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21" customWidth="1" min="4" max="4"/>
    <col width="16" customWidth="1" min="5" max="5"/>
    <col width="18" customWidth="1" min="6" max="6"/>
    <col width="18" customWidth="1" min="7" max="7"/>
    <col width="14" customWidth="1" min="8" max="8"/>
    <col width="11" customWidth="1" min="9" max="9"/>
    <col width="14" customWidth="1" min="10" max="10"/>
    <col width="14" customWidth="1" min="11" max="11"/>
    <col width="17" customWidth="1" min="12" max="12"/>
    <col width="14" customWidth="1" min="13" max="13"/>
    <col width="15" customWidth="1" min="14" max="14"/>
    <col width="16" customWidth="1" min="15" max="15"/>
    <col width="16" customWidth="1" min="16" max="16"/>
    <col width="22" customWidth="1" min="17" max="17"/>
    <col width="34" customWidth="1" min="18" max="18"/>
  </cols>
  <sheetData>
    <row r="1" ht="28" customHeight="1">
      <c r="A1" s="1" t="inlineStr">
        <is>
          <t>Suivi des créances clients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3" t="n"/>
    </row>
    <row r="2" ht="22" customHeight="1">
      <c r="A2" s="4" t="inlineStr">
        <is>
          <t>Saisir les informations dans les cellules jaunes. Les colonnes calculées se mettent à jour automatiquement.</t>
        </is>
      </c>
    </row>
    <row r="4" ht="34" customHeight="1">
      <c r="A4" s="5" t="inlineStr">
        <is>
          <t>N° facture</t>
        </is>
      </c>
      <c r="B4" s="5" t="inlineStr">
        <is>
          <t>Date de facture</t>
        </is>
      </c>
      <c r="C4" s="5" t="inlineStr">
        <is>
          <t>Date d’échéance</t>
        </is>
      </c>
      <c r="D4" s="5" t="inlineStr">
        <is>
          <t>Client</t>
        </is>
      </c>
      <c r="E4" s="5" t="inlineStr">
        <is>
          <t>Ville</t>
        </is>
      </c>
      <c r="F4" s="5" t="inlineStr">
        <is>
          <t>SIRET</t>
        </is>
      </c>
      <c r="G4" s="5" t="inlineStr">
        <is>
          <t>Commercial</t>
        </is>
      </c>
      <c r="H4" s="5" t="inlineStr">
        <is>
          <t>Montant HT</t>
        </is>
      </c>
      <c r="I4" s="5" t="inlineStr">
        <is>
          <t>Taux TVA</t>
        </is>
      </c>
      <c r="J4" s="5" t="inlineStr">
        <is>
          <t>Montant TVA</t>
        </is>
      </c>
      <c r="K4" s="5" t="inlineStr">
        <is>
          <t>Montant TTC</t>
        </is>
      </c>
      <c r="L4" s="5" t="inlineStr">
        <is>
          <t>Montant encaissé</t>
        </is>
      </c>
      <c r="M4" s="5" t="inlineStr">
        <is>
          <t>Solde dû</t>
        </is>
      </c>
      <c r="N4" s="5" t="inlineStr">
        <is>
          <t>Jours de retard</t>
        </is>
      </c>
      <c r="O4" s="5" t="inlineStr">
        <is>
          <t>Statut</t>
        </is>
      </c>
      <c r="P4" s="5" t="inlineStr">
        <is>
          <t>Dernière relance</t>
        </is>
      </c>
      <c r="Q4" s="5" t="inlineStr">
        <is>
          <t>Prochaine action</t>
        </is>
      </c>
      <c r="R4" s="5" t="inlineStr">
        <is>
          <t>Commentaire</t>
        </is>
      </c>
    </row>
    <row r="5">
      <c r="A5" s="6" t="inlineStr">
        <is>
          <t>FAC-2026-001</t>
        </is>
      </c>
      <c r="B5" s="7" t="n">
        <v>46052</v>
      </c>
      <c r="C5" s="7" t="n">
        <v>46092</v>
      </c>
      <c r="D5" s="8" t="inlineStr">
        <is>
          <t>Camille Martin</t>
        </is>
      </c>
      <c r="E5" s="8" t="inlineStr">
        <is>
          <t>Paris</t>
        </is>
      </c>
      <c r="F5" s="9" t="inlineStr">
        <is>
          <t>81234567800019</t>
        </is>
      </c>
      <c r="G5" s="6" t="inlineStr">
        <is>
          <t>Sophie Laurent</t>
        </is>
      </c>
      <c r="H5" s="10" t="n">
        <v>4800</v>
      </c>
      <c r="I5" s="11" t="n">
        <v>0.2</v>
      </c>
      <c r="J5" s="12">
        <f>IF(OR(H5="",I5=""),"",H5*I5)</f>
        <v/>
      </c>
      <c r="K5" s="12">
        <f>IF(J5="","",H5+J5)</f>
        <v/>
      </c>
      <c r="L5" s="10" t="n">
        <v>5760</v>
      </c>
      <c r="M5" s="12">
        <f>IF(K5="","",K5-L5)</f>
        <v/>
      </c>
      <c r="N5" s="13">
        <f>IF(OR(M5="",C5=""),"",IF(M5&lt;=0,0,MAX(0,TODAY()-C5)))</f>
        <v/>
      </c>
      <c r="O5" s="14">
        <f>IF(M5="","",IF(M5&lt;=0,"Réglée",IF(TODAY()&gt;C5,"En retard","À échéance")))</f>
        <v/>
      </c>
      <c r="P5" s="7" t="n"/>
      <c r="Q5" s="14">
        <f>IF(O5="","",IF(O5="Réglée","Aucune",IF(N5&gt;30,"Mise en demeure",IF(N5&gt;0,"Relance immédiate","Surveiller"))))</f>
        <v/>
      </c>
      <c r="R5" s="8" t="inlineStr">
        <is>
          <t>Paiement intégral reçu</t>
        </is>
      </c>
    </row>
    <row r="6">
      <c r="A6" s="6" t="inlineStr">
        <is>
          <t>FAC-2026-002</t>
        </is>
      </c>
      <c r="B6" s="7" t="n">
        <v>46260</v>
      </c>
      <c r="C6" s="7" t="n">
        <v>46290</v>
      </c>
      <c r="D6" s="8" t="inlineStr">
        <is>
          <t>Lucas Bernard</t>
        </is>
      </c>
      <c r="E6" s="8" t="inlineStr">
        <is>
          <t>Lyon</t>
        </is>
      </c>
      <c r="F6" s="9" t="inlineStr">
        <is>
          <t>52345678900028</t>
        </is>
      </c>
      <c r="G6" s="6" t="inlineStr">
        <is>
          <t>Thomas Girard</t>
        </is>
      </c>
      <c r="H6" s="10" t="n">
        <v>2350</v>
      </c>
      <c r="I6" s="11" t="n">
        <v>0.2</v>
      </c>
      <c r="J6" s="15">
        <f>IF(OR(H6="",I6=""),"",H6*I6)</f>
        <v/>
      </c>
      <c r="K6" s="15">
        <f>IF(J6="","",H6+J6)</f>
        <v/>
      </c>
      <c r="L6" s="10" t="n">
        <v>0</v>
      </c>
      <c r="M6" s="15">
        <f>IF(K6="","",K6-L6)</f>
        <v/>
      </c>
      <c r="N6" s="16">
        <f>IF(OR(M6="",C6=""),"",IF(M6&lt;=0,0,MAX(0,TODAY()-C6)))</f>
        <v/>
      </c>
      <c r="O6" s="17">
        <f>IF(M6="","",IF(M6&lt;=0,"Réglée",IF(TODAY()&gt;C6,"En retard","À échéance")))</f>
        <v/>
      </c>
      <c r="P6" s="7" t="n"/>
      <c r="Q6" s="17">
        <f>IF(O6="","",IF(O6="Réglée","Aucune",IF(N6&gt;30,"Mise en demeure",IF(N6&gt;0,"Relance immédiate","Surveiller"))))</f>
        <v/>
      </c>
      <c r="R6" s="8" t="inlineStr">
        <is>
          <t>Échéance à surveiller</t>
        </is>
      </c>
    </row>
    <row r="7">
      <c r="A7" s="6" t="inlineStr">
        <is>
          <t>FAC-2026-003</t>
        </is>
      </c>
      <c r="B7" s="7" t="n">
        <v>46167</v>
      </c>
      <c r="C7" s="7" t="n">
        <v>46202</v>
      </c>
      <c r="D7" s="8" t="inlineStr">
        <is>
          <t>Emma Dubois</t>
        </is>
      </c>
      <c r="E7" s="8" t="inlineStr">
        <is>
          <t>Marseille</t>
        </is>
      </c>
      <c r="F7" s="9" t="inlineStr">
        <is>
          <t>63456789000037</t>
        </is>
      </c>
      <c r="G7" s="6" t="inlineStr">
        <is>
          <t>Sophie Laurent</t>
        </is>
      </c>
      <c r="H7" s="10" t="n">
        <v>7200</v>
      </c>
      <c r="I7" s="11" t="n">
        <v>0.2</v>
      </c>
      <c r="J7" s="12">
        <f>IF(OR(H7="",I7=""),"",H7*I7)</f>
        <v/>
      </c>
      <c r="K7" s="12">
        <f>IF(J7="","",H7+J7)</f>
        <v/>
      </c>
      <c r="L7" s="10" t="n">
        <v>0</v>
      </c>
      <c r="M7" s="12">
        <f>IF(K7="","",K7-L7)</f>
        <v/>
      </c>
      <c r="N7" s="13">
        <f>IF(OR(M7="",C7=""),"",IF(M7&lt;=0,0,MAX(0,TODAY()-C7)))</f>
        <v/>
      </c>
      <c r="O7" s="14">
        <f>IF(M7="","",IF(M7&lt;=0,"Réglée",IF(TODAY()&gt;C7,"En retard","À échéance")))</f>
        <v/>
      </c>
      <c r="P7" s="7" t="n">
        <v>46260</v>
      </c>
      <c r="Q7" s="14">
        <f>IF(O7="","",IF(O7="Réglée","Aucune",IF(N7&gt;30,"Mise en demeure",IF(N7&gt;0,"Relance immédiate","Surveiller"))))</f>
        <v/>
      </c>
      <c r="R7" s="8" t="inlineStr">
        <is>
          <t>Relance courriel sans réponse</t>
        </is>
      </c>
    </row>
    <row r="8">
      <c r="A8" s="6" t="inlineStr">
        <is>
          <t>FAC-2026-004</t>
        </is>
      </c>
      <c r="B8" s="7" t="n">
        <v>46204</v>
      </c>
      <c r="C8" s="7" t="n">
        <v>46232</v>
      </c>
      <c r="D8" s="8" t="inlineStr">
        <is>
          <t>Hugo Moreau</t>
        </is>
      </c>
      <c r="E8" s="8" t="inlineStr">
        <is>
          <t>Toulouse</t>
        </is>
      </c>
      <c r="F8" s="9" t="inlineStr">
        <is>
          <t>74567890100046</t>
        </is>
      </c>
      <c r="G8" s="6" t="inlineStr">
        <is>
          <t>Marc Dupont</t>
        </is>
      </c>
      <c r="H8" s="10" t="n">
        <v>1150</v>
      </c>
      <c r="I8" s="11" t="n">
        <v>0.1</v>
      </c>
      <c r="J8" s="15">
        <f>IF(OR(H8="",I8=""),"",H8*I8)</f>
        <v/>
      </c>
      <c r="K8" s="15">
        <f>IF(J8="","",H8+J8)</f>
        <v/>
      </c>
      <c r="L8" s="10" t="n">
        <v>500</v>
      </c>
      <c r="M8" s="15">
        <f>IF(K8="","",K8-L8)</f>
        <v/>
      </c>
      <c r="N8" s="16">
        <f>IF(OR(M8="",C8=""),"",IF(M8&lt;=0,0,MAX(0,TODAY()-C8)))</f>
        <v/>
      </c>
      <c r="O8" s="17">
        <f>IF(M8="","",IF(M8&lt;=0,"Réglée",IF(TODAY()&gt;C8,"En retard","À échéance")))</f>
        <v/>
      </c>
      <c r="P8" s="7" t="n">
        <v>46268</v>
      </c>
      <c r="Q8" s="17">
        <f>IF(O8="","",IF(O8="Réglée","Aucune",IF(N8&gt;30,"Mise en demeure",IF(N8&gt;0,"Relance immédiate","Surveiller"))))</f>
        <v/>
      </c>
      <c r="R8" s="8" t="inlineStr">
        <is>
          <t>Paiement partiel reçu</t>
        </is>
      </c>
    </row>
    <row r="9">
      <c r="A9" s="6" t="inlineStr">
        <is>
          <t>FAC-2026-005</t>
        </is>
      </c>
      <c r="B9" s="7" t="n">
        <v>46214</v>
      </c>
      <c r="C9" s="7" t="n">
        <v>46247</v>
      </c>
      <c r="D9" s="8" t="inlineStr">
        <is>
          <t>Léa Petit</t>
        </is>
      </c>
      <c r="E9" s="8" t="inlineStr">
        <is>
          <t>Bordeaux</t>
        </is>
      </c>
      <c r="F9" s="9" t="inlineStr">
        <is>
          <t>85678901200055</t>
        </is>
      </c>
      <c r="G9" s="6" t="inlineStr">
        <is>
          <t>Thomas Girard</t>
        </is>
      </c>
      <c r="H9" s="10" t="n">
        <v>3900</v>
      </c>
      <c r="I9" s="11" t="n">
        <v>0.2</v>
      </c>
      <c r="J9" s="12">
        <f>IF(OR(H9="",I9=""),"",H9*I9)</f>
        <v/>
      </c>
      <c r="K9" s="12">
        <f>IF(J9="","",H9+J9)</f>
        <v/>
      </c>
      <c r="L9" s="10" t="n">
        <v>1000</v>
      </c>
      <c r="M9" s="12">
        <f>IF(K9="","",K9-L9)</f>
        <v/>
      </c>
      <c r="N9" s="13">
        <f>IF(OR(M9="",C9=""),"",IF(M9&lt;=0,0,MAX(0,TODAY()-C9)))</f>
        <v/>
      </c>
      <c r="O9" s="14">
        <f>IF(M9="","",IF(M9&lt;=0,"Réglée",IF(TODAY()&gt;C9,"En retard","À échéance")))</f>
        <v/>
      </c>
      <c r="P9" s="7" t="n">
        <v>46265</v>
      </c>
      <c r="Q9" s="14">
        <f>IF(O9="","",IF(O9="Réglée","Aucune",IF(N9&gt;30,"Mise en demeure",IF(N9&gt;0,"Relance immédiate","Surveiller"))))</f>
        <v/>
      </c>
      <c r="R9" s="8" t="inlineStr">
        <is>
          <t>Solde à recouvrer</t>
        </is>
      </c>
    </row>
    <row r="10">
      <c r="A10" s="6" t="inlineStr">
        <is>
          <t>FAC-2026-006</t>
        </is>
      </c>
      <c r="B10" s="7" t="n">
        <v>46257</v>
      </c>
      <c r="C10" s="7" t="n">
        <v>46282</v>
      </c>
      <c r="D10" s="8" t="inlineStr">
        <is>
          <t>Louis Robert</t>
        </is>
      </c>
      <c r="E10" s="8" t="inlineStr">
        <is>
          <t>Lille</t>
        </is>
      </c>
      <c r="F10" s="9" t="inlineStr">
        <is>
          <t>96789012300064</t>
        </is>
      </c>
      <c r="G10" s="6" t="inlineStr">
        <is>
          <t>Marc Dupont</t>
        </is>
      </c>
      <c r="H10" s="10" t="n">
        <v>860</v>
      </c>
      <c r="I10" s="11" t="n">
        <v>0.2</v>
      </c>
      <c r="J10" s="15">
        <f>IF(OR(H10="",I10=""),"",H10*I10)</f>
        <v/>
      </c>
      <c r="K10" s="15">
        <f>IF(J10="","",H10+J10)</f>
        <v/>
      </c>
      <c r="L10" s="10" t="n">
        <v>0</v>
      </c>
      <c r="M10" s="15">
        <f>IF(K10="","",K10-L10)</f>
        <v/>
      </c>
      <c r="N10" s="16">
        <f>IF(OR(M10="",C10=""),"",IF(M10&lt;=0,0,MAX(0,TODAY()-C10)))</f>
        <v/>
      </c>
      <c r="O10" s="17">
        <f>IF(M10="","",IF(M10&lt;=0,"Réglée",IF(TODAY()&gt;C10,"En retard","À échéance")))</f>
        <v/>
      </c>
      <c r="P10" s="7" t="n"/>
      <c r="Q10" s="17">
        <f>IF(O10="","",IF(O10="Réglée","Aucune",IF(N10&gt;30,"Mise en demeure",IF(N10&gt;0,"Relance immédiate","Surveiller"))))</f>
        <v/>
      </c>
      <c r="R10" s="8" t="inlineStr">
        <is>
          <t>Facture récente</t>
        </is>
      </c>
    </row>
    <row r="11">
      <c r="A11" s="6" t="inlineStr">
        <is>
          <t>FAC-2026-007</t>
        </is>
      </c>
      <c r="B11" s="7" t="n">
        <v>46147</v>
      </c>
      <c r="C11" s="7" t="n">
        <v>46177</v>
      </c>
      <c r="D11" s="8" t="inlineStr">
        <is>
          <t>Chloé Richard</t>
        </is>
      </c>
      <c r="E11" s="8" t="inlineStr">
        <is>
          <t>Nantes</t>
        </is>
      </c>
      <c r="F11" s="9" t="inlineStr">
        <is>
          <t>17890123400073</t>
        </is>
      </c>
      <c r="G11" s="6" t="inlineStr">
        <is>
          <t>Sophie Laurent</t>
        </is>
      </c>
      <c r="H11" s="10" t="n">
        <v>5600</v>
      </c>
      <c r="I11" s="11" t="n">
        <v>0.2</v>
      </c>
      <c r="J11" s="12">
        <f>IF(OR(H11="",I11=""),"",H11*I11)</f>
        <v/>
      </c>
      <c r="K11" s="12">
        <f>IF(J11="","",H11+J11)</f>
        <v/>
      </c>
      <c r="L11" s="10" t="n">
        <v>6720</v>
      </c>
      <c r="M11" s="12">
        <f>IF(K11="","",K11-L11)</f>
        <v/>
      </c>
      <c r="N11" s="13">
        <f>IF(OR(M11="",C11=""),"",IF(M11&lt;=0,0,MAX(0,TODAY()-C11)))</f>
        <v/>
      </c>
      <c r="O11" s="14">
        <f>IF(M11="","",IF(M11&lt;=0,"Réglée",IF(TODAY()&gt;C11,"En retard","À échéance")))</f>
        <v/>
      </c>
      <c r="P11" s="7" t="n"/>
      <c r="Q11" s="14">
        <f>IF(O11="","",IF(O11="Réglée","Aucune",IF(N11&gt;30,"Mise en demeure",IF(N11&gt;0,"Relance immédiate","Surveiller"))))</f>
        <v/>
      </c>
      <c r="R11" s="8" t="inlineStr">
        <is>
          <t>Paiement intégral reçu</t>
        </is>
      </c>
    </row>
    <row r="12">
      <c r="A12" s="6" t="inlineStr">
        <is>
          <t>FAC-2026-008</t>
        </is>
      </c>
      <c r="B12" s="7" t="n">
        <v>46194</v>
      </c>
      <c r="C12" s="7" t="n">
        <v>46222</v>
      </c>
      <c r="D12" s="8" t="inlineStr">
        <is>
          <t>Nathan Garcia</t>
        </is>
      </c>
      <c r="E12" s="8" t="inlineStr">
        <is>
          <t>Strasbourg</t>
        </is>
      </c>
      <c r="F12" s="9" t="inlineStr">
        <is>
          <t>28901234500082</t>
        </is>
      </c>
      <c r="G12" s="6" t="inlineStr">
        <is>
          <t>Thomas Girard</t>
        </is>
      </c>
      <c r="H12" s="10" t="n">
        <v>2780</v>
      </c>
      <c r="I12" s="11" t="n">
        <v>0.2</v>
      </c>
      <c r="J12" s="15">
        <f>IF(OR(H12="",I12=""),"",H12*I12)</f>
        <v/>
      </c>
      <c r="K12" s="15">
        <f>IF(J12="","",H12+J12)</f>
        <v/>
      </c>
      <c r="L12" s="10" t="n">
        <v>0</v>
      </c>
      <c r="M12" s="15">
        <f>IF(K12="","",K12-L12)</f>
        <v/>
      </c>
      <c r="N12" s="16">
        <f>IF(OR(M12="",C12=""),"",IF(M12&lt;=0,0,MAX(0,TODAY()-C12)))</f>
        <v/>
      </c>
      <c r="O12" s="17">
        <f>IF(M12="","",IF(M12&lt;=0,"Réglée",IF(TODAY()&gt;C12,"En retard","À échéance")))</f>
        <v/>
      </c>
      <c r="P12" s="7" t="n">
        <v>46257</v>
      </c>
      <c r="Q12" s="17">
        <f>IF(O12="","",IF(O12="Réglée","Aucune",IF(N12&gt;30,"Mise en demeure",IF(N12&gt;0,"Relance immédiate","Surveiller"))))</f>
        <v/>
      </c>
      <c r="R12" s="8" t="inlineStr">
        <is>
          <t>Relance téléphonique à confirmer</t>
        </is>
      </c>
    </row>
    <row r="13">
      <c r="A13" s="6" t="inlineStr">
        <is>
          <t>FAC-2026-009</t>
        </is>
      </c>
      <c r="B13" s="7" t="n">
        <v>46267</v>
      </c>
      <c r="C13" s="7" t="n">
        <v>46300</v>
      </c>
      <c r="D13" s="8" t="inlineStr">
        <is>
          <t>Manon Leroy</t>
        </is>
      </c>
      <c r="E13" s="8" t="inlineStr">
        <is>
          <t>Nice</t>
        </is>
      </c>
      <c r="F13" s="9" t="inlineStr">
        <is>
          <t>39012345600091</t>
        </is>
      </c>
      <c r="G13" s="6" t="inlineStr">
        <is>
          <t>Marc Dupont</t>
        </is>
      </c>
      <c r="H13" s="10" t="n">
        <v>1950</v>
      </c>
      <c r="I13" s="11" t="n">
        <v>0.2</v>
      </c>
      <c r="J13" s="12">
        <f>IF(OR(H13="",I13=""),"",H13*I13)</f>
        <v/>
      </c>
      <c r="K13" s="12">
        <f>IF(J13="","",H13+J13)</f>
        <v/>
      </c>
      <c r="L13" s="10" t="n">
        <v>0</v>
      </c>
      <c r="M13" s="12">
        <f>IF(K13="","",K13-L13)</f>
        <v/>
      </c>
      <c r="N13" s="13">
        <f>IF(OR(M13="",C13=""),"",IF(M13&lt;=0,0,MAX(0,TODAY()-C13)))</f>
        <v/>
      </c>
      <c r="O13" s="14">
        <f>IF(M13="","",IF(M13&lt;=0,"Réglée",IF(TODAY()&gt;C13,"En retard","À échéance")))</f>
        <v/>
      </c>
      <c r="P13" s="7" t="n"/>
      <c r="Q13" s="14">
        <f>IF(O13="","",IF(O13="Réglée","Aucune",IF(N13&gt;30,"Mise en demeure",IF(N13&gt;0,"Relance immédiate","Surveiller"))))</f>
        <v/>
      </c>
      <c r="R13" s="8" t="inlineStr">
        <is>
          <t>Échéance à venir</t>
        </is>
      </c>
    </row>
    <row r="14">
      <c r="A14" s="6" t="n"/>
      <c r="B14" s="7" t="n"/>
      <c r="C14" s="7" t="n"/>
      <c r="D14" s="8" t="n"/>
      <c r="E14" s="8" t="n"/>
      <c r="F14" s="9" t="n"/>
      <c r="G14" s="6" t="n"/>
      <c r="H14" s="10" t="n"/>
      <c r="I14" s="11" t="n"/>
      <c r="J14" s="15">
        <f>IF(OR(H14="",I14=""),"",H14*I14)</f>
        <v/>
      </c>
      <c r="K14" s="15">
        <f>IF(J14="","",H14+J14)</f>
        <v/>
      </c>
      <c r="L14" s="10" t="n"/>
      <c r="M14" s="15">
        <f>IF(K14="","",K14-L14)</f>
        <v/>
      </c>
      <c r="N14" s="16">
        <f>IF(OR(M14="",C14=""),"",IF(M14&lt;=0,0,MAX(0,TODAY()-C14)))</f>
        <v/>
      </c>
      <c r="O14" s="17">
        <f>IF(M14="","",IF(M14&lt;=0,"Réglée",IF(TODAY()&gt;C14,"En retard","À échéance")))</f>
        <v/>
      </c>
      <c r="P14" s="7" t="n"/>
      <c r="Q14" s="17">
        <f>IF(O14="","",IF(O14="Réglée","Aucune",IF(N14&gt;30,"Mise en demeure",IF(N14&gt;0,"Relance immédiate","Surveiller"))))</f>
        <v/>
      </c>
      <c r="R14" s="8" t="n"/>
    </row>
    <row r="15">
      <c r="A15" s="6" t="n"/>
      <c r="B15" s="7" t="n"/>
      <c r="C15" s="7" t="n"/>
      <c r="D15" s="8" t="n"/>
      <c r="E15" s="8" t="n"/>
      <c r="F15" s="9" t="n"/>
      <c r="G15" s="6" t="n"/>
      <c r="H15" s="10" t="n"/>
      <c r="I15" s="11" t="n"/>
      <c r="J15" s="12">
        <f>IF(OR(H15="",I15=""),"",H15*I15)</f>
        <v/>
      </c>
      <c r="K15" s="12">
        <f>IF(J15="","",H15+J15)</f>
        <v/>
      </c>
      <c r="L15" s="10" t="n"/>
      <c r="M15" s="12">
        <f>IF(K15="","",K15-L15)</f>
        <v/>
      </c>
      <c r="N15" s="13">
        <f>IF(OR(M15="",C15=""),"",IF(M15&lt;=0,0,MAX(0,TODAY()-C15)))</f>
        <v/>
      </c>
      <c r="O15" s="14">
        <f>IF(M15="","",IF(M15&lt;=0,"Réglée",IF(TODAY()&gt;C15,"En retard","À échéance")))</f>
        <v/>
      </c>
      <c r="P15" s="7" t="n"/>
      <c r="Q15" s="14">
        <f>IF(O15="","",IF(O15="Réglée","Aucune",IF(N15&gt;30,"Mise en demeure",IF(N15&gt;0,"Relance immédiate","Surveiller"))))</f>
        <v/>
      </c>
      <c r="R15" s="8" t="n"/>
    </row>
    <row r="16">
      <c r="A16" s="6" t="n"/>
      <c r="B16" s="7" t="n"/>
      <c r="C16" s="7" t="n"/>
      <c r="D16" s="8" t="n"/>
      <c r="E16" s="8" t="n"/>
      <c r="F16" s="9" t="n"/>
      <c r="G16" s="6" t="n"/>
      <c r="H16" s="10" t="n"/>
      <c r="I16" s="11" t="n"/>
      <c r="J16" s="15">
        <f>IF(OR(H16="",I16=""),"",H16*I16)</f>
        <v/>
      </c>
      <c r="K16" s="15">
        <f>IF(J16="","",H16+J16)</f>
        <v/>
      </c>
      <c r="L16" s="10" t="n"/>
      <c r="M16" s="15">
        <f>IF(K16="","",K16-L16)</f>
        <v/>
      </c>
      <c r="N16" s="16">
        <f>IF(OR(M16="",C16=""),"",IF(M16&lt;=0,0,MAX(0,TODAY()-C16)))</f>
        <v/>
      </c>
      <c r="O16" s="17">
        <f>IF(M16="","",IF(M16&lt;=0,"Réglée",IF(TODAY()&gt;C16,"En retard","À échéance")))</f>
        <v/>
      </c>
      <c r="P16" s="7" t="n"/>
      <c r="Q16" s="17">
        <f>IF(O16="","",IF(O16="Réglée","Aucune",IF(N16&gt;30,"Mise en demeure",IF(N16&gt;0,"Relance immédiate","Surveiller"))))</f>
        <v/>
      </c>
      <c r="R16" s="8" t="n"/>
    </row>
    <row r="17">
      <c r="A17" s="6" t="n"/>
      <c r="B17" s="7" t="n"/>
      <c r="C17" s="7" t="n"/>
      <c r="D17" s="8" t="n"/>
      <c r="E17" s="8" t="n"/>
      <c r="F17" s="9" t="n"/>
      <c r="G17" s="6" t="n"/>
      <c r="H17" s="10" t="n"/>
      <c r="I17" s="11" t="n"/>
      <c r="J17" s="12">
        <f>IF(OR(H17="",I17=""),"",H17*I17)</f>
        <v/>
      </c>
      <c r="K17" s="12">
        <f>IF(J17="","",H17+J17)</f>
        <v/>
      </c>
      <c r="L17" s="10" t="n"/>
      <c r="M17" s="12">
        <f>IF(K17="","",K17-L17)</f>
        <v/>
      </c>
      <c r="N17" s="13">
        <f>IF(OR(M17="",C17=""),"",IF(M17&lt;=0,0,MAX(0,TODAY()-C17)))</f>
        <v/>
      </c>
      <c r="O17" s="14">
        <f>IF(M17="","",IF(M17&lt;=0,"Réglée",IF(TODAY()&gt;C17,"En retard","À échéance")))</f>
        <v/>
      </c>
      <c r="P17" s="7" t="n"/>
      <c r="Q17" s="14">
        <f>IF(O17="","",IF(O17="Réglée","Aucune",IF(N17&gt;30,"Mise en demeure",IF(N17&gt;0,"Relance immédiate","Surveiller"))))</f>
        <v/>
      </c>
      <c r="R17" s="8" t="n"/>
    </row>
    <row r="18">
      <c r="A18" s="6" t="n"/>
      <c r="B18" s="7" t="n"/>
      <c r="C18" s="7" t="n"/>
      <c r="D18" s="8" t="n"/>
      <c r="E18" s="8" t="n"/>
      <c r="F18" s="9" t="n"/>
      <c r="G18" s="6" t="n"/>
      <c r="H18" s="10" t="n"/>
      <c r="I18" s="11" t="n"/>
      <c r="J18" s="15">
        <f>IF(OR(H18="",I18=""),"",H18*I18)</f>
        <v/>
      </c>
      <c r="K18" s="15">
        <f>IF(J18="","",H18+J18)</f>
        <v/>
      </c>
      <c r="L18" s="10" t="n"/>
      <c r="M18" s="15">
        <f>IF(K18="","",K18-L18)</f>
        <v/>
      </c>
      <c r="N18" s="16">
        <f>IF(OR(M18="",C18=""),"",IF(M18&lt;=0,0,MAX(0,TODAY()-C18)))</f>
        <v/>
      </c>
      <c r="O18" s="17">
        <f>IF(M18="","",IF(M18&lt;=0,"Réglée",IF(TODAY()&gt;C18,"En retard","À échéance")))</f>
        <v/>
      </c>
      <c r="P18" s="7" t="n"/>
      <c r="Q18" s="17">
        <f>IF(O18="","",IF(O18="Réglée","Aucune",IF(N18&gt;30,"Mise en demeure",IF(N18&gt;0,"Relance immédiate","Surveiller"))))</f>
        <v/>
      </c>
      <c r="R18" s="8" t="n"/>
    </row>
    <row r="19">
      <c r="A19" s="6" t="n"/>
      <c r="B19" s="7" t="n"/>
      <c r="C19" s="7" t="n"/>
      <c r="D19" s="8" t="n"/>
      <c r="E19" s="8" t="n"/>
      <c r="F19" s="9" t="n"/>
      <c r="G19" s="6" t="n"/>
      <c r="H19" s="10" t="n"/>
      <c r="I19" s="11" t="n"/>
      <c r="J19" s="12">
        <f>IF(OR(H19="",I19=""),"",H19*I19)</f>
        <v/>
      </c>
      <c r="K19" s="12">
        <f>IF(J19="","",H19+J19)</f>
        <v/>
      </c>
      <c r="L19" s="10" t="n"/>
      <c r="M19" s="12">
        <f>IF(K19="","",K19-L19)</f>
        <v/>
      </c>
      <c r="N19" s="13">
        <f>IF(OR(M19="",C19=""),"",IF(M19&lt;=0,0,MAX(0,TODAY()-C19)))</f>
        <v/>
      </c>
      <c r="O19" s="14">
        <f>IF(M19="","",IF(M19&lt;=0,"Réglée",IF(TODAY()&gt;C19,"En retard","À échéance")))</f>
        <v/>
      </c>
      <c r="P19" s="7" t="n"/>
      <c r="Q19" s="14">
        <f>IF(O19="","",IF(O19="Réglée","Aucune",IF(N19&gt;30,"Mise en demeure",IF(N19&gt;0,"Relance immédiate","Surveiller"))))</f>
        <v/>
      </c>
      <c r="R19" s="8" t="n"/>
    </row>
    <row r="20">
      <c r="A20" s="6" t="n"/>
      <c r="B20" s="7" t="n"/>
      <c r="C20" s="7" t="n"/>
      <c r="D20" s="8" t="n"/>
      <c r="E20" s="8" t="n"/>
      <c r="F20" s="9" t="n"/>
      <c r="G20" s="6" t="n"/>
      <c r="H20" s="10" t="n"/>
      <c r="I20" s="11" t="n"/>
      <c r="J20" s="15">
        <f>IF(OR(H20="",I20=""),"",H20*I20)</f>
        <v/>
      </c>
      <c r="K20" s="15">
        <f>IF(J20="","",H20+J20)</f>
        <v/>
      </c>
      <c r="L20" s="10" t="n"/>
      <c r="M20" s="15">
        <f>IF(K20="","",K20-L20)</f>
        <v/>
      </c>
      <c r="N20" s="16">
        <f>IF(OR(M20="",C20=""),"",IF(M20&lt;=0,0,MAX(0,TODAY()-C20)))</f>
        <v/>
      </c>
      <c r="O20" s="17">
        <f>IF(M20="","",IF(M20&lt;=0,"Réglée",IF(TODAY()&gt;C20,"En retard","À échéance")))</f>
        <v/>
      </c>
      <c r="P20" s="7" t="n"/>
      <c r="Q20" s="17">
        <f>IF(O20="","",IF(O20="Réglée","Aucune",IF(N20&gt;30,"Mise en demeure",IF(N20&gt;0,"Relance immédiate","Surveiller"))))</f>
        <v/>
      </c>
      <c r="R20" s="8" t="n"/>
    </row>
    <row r="21">
      <c r="A21" s="6" t="n"/>
      <c r="B21" s="7" t="n"/>
      <c r="C21" s="7" t="n"/>
      <c r="D21" s="8" t="n"/>
      <c r="E21" s="8" t="n"/>
      <c r="F21" s="9" t="n"/>
      <c r="G21" s="6" t="n"/>
      <c r="H21" s="10" t="n"/>
      <c r="I21" s="11" t="n"/>
      <c r="J21" s="12">
        <f>IF(OR(H21="",I21=""),"",H21*I21)</f>
        <v/>
      </c>
      <c r="K21" s="12">
        <f>IF(J21="","",H21+J21)</f>
        <v/>
      </c>
      <c r="L21" s="10" t="n"/>
      <c r="M21" s="12">
        <f>IF(K21="","",K21-L21)</f>
        <v/>
      </c>
      <c r="N21" s="13">
        <f>IF(OR(M21="",C21=""),"",IF(M21&lt;=0,0,MAX(0,TODAY()-C21)))</f>
        <v/>
      </c>
      <c r="O21" s="14">
        <f>IF(M21="","",IF(M21&lt;=0,"Réglée",IF(TODAY()&gt;C21,"En retard","À échéance")))</f>
        <v/>
      </c>
      <c r="P21" s="7" t="n"/>
      <c r="Q21" s="14">
        <f>IF(O21="","",IF(O21="Réglée","Aucune",IF(N21&gt;30,"Mise en demeure",IF(N21&gt;0,"Relance immédiate","Surveiller"))))</f>
        <v/>
      </c>
      <c r="R21" s="8" t="n"/>
    </row>
    <row r="22">
      <c r="A22" s="6" t="n"/>
      <c r="B22" s="7" t="n"/>
      <c r="C22" s="7" t="n"/>
      <c r="D22" s="8" t="n"/>
      <c r="E22" s="8" t="n"/>
      <c r="F22" s="9" t="n"/>
      <c r="G22" s="6" t="n"/>
      <c r="H22" s="10" t="n"/>
      <c r="I22" s="11" t="n"/>
      <c r="J22" s="15">
        <f>IF(OR(H22="",I22=""),"",H22*I22)</f>
        <v/>
      </c>
      <c r="K22" s="15">
        <f>IF(J22="","",H22+J22)</f>
        <v/>
      </c>
      <c r="L22" s="10" t="n"/>
      <c r="M22" s="15">
        <f>IF(K22="","",K22-L22)</f>
        <v/>
      </c>
      <c r="N22" s="16">
        <f>IF(OR(M22="",C22=""),"",IF(M22&lt;=0,0,MAX(0,TODAY()-C22)))</f>
        <v/>
      </c>
      <c r="O22" s="17">
        <f>IF(M22="","",IF(M22&lt;=0,"Réglée",IF(TODAY()&gt;C22,"En retard","À échéance")))</f>
        <v/>
      </c>
      <c r="P22" s="7" t="n"/>
      <c r="Q22" s="17">
        <f>IF(O22="","",IF(O22="Réglée","Aucune",IF(N22&gt;30,"Mise en demeure",IF(N22&gt;0,"Relance immédiate","Surveiller"))))</f>
        <v/>
      </c>
      <c r="R22" s="8" t="n"/>
    </row>
    <row r="23">
      <c r="A23" s="6" t="n"/>
      <c r="B23" s="7" t="n"/>
      <c r="C23" s="7" t="n"/>
      <c r="D23" s="8" t="n"/>
      <c r="E23" s="8" t="n"/>
      <c r="F23" s="9" t="n"/>
      <c r="G23" s="6" t="n"/>
      <c r="H23" s="10" t="n"/>
      <c r="I23" s="11" t="n"/>
      <c r="J23" s="12">
        <f>IF(OR(H23="",I23=""),"",H23*I23)</f>
        <v/>
      </c>
      <c r="K23" s="12">
        <f>IF(J23="","",H23+J23)</f>
        <v/>
      </c>
      <c r="L23" s="10" t="n"/>
      <c r="M23" s="12">
        <f>IF(K23="","",K23-L23)</f>
        <v/>
      </c>
      <c r="N23" s="13">
        <f>IF(OR(M23="",C23=""),"",IF(M23&lt;=0,0,MAX(0,TODAY()-C23)))</f>
        <v/>
      </c>
      <c r="O23" s="14">
        <f>IF(M23="","",IF(M23&lt;=0,"Réglée",IF(TODAY()&gt;C23,"En retard","À échéance")))</f>
        <v/>
      </c>
      <c r="P23" s="7" t="n"/>
      <c r="Q23" s="14">
        <f>IF(O23="","",IF(O23="Réglée","Aucune",IF(N23&gt;30,"Mise en demeure",IF(N23&gt;0,"Relance immédiate","Surveiller"))))</f>
        <v/>
      </c>
      <c r="R23" s="8" t="n"/>
    </row>
    <row r="24">
      <c r="A24" s="6" t="n"/>
      <c r="B24" s="7" t="n"/>
      <c r="C24" s="7" t="n"/>
      <c r="D24" s="8" t="n"/>
      <c r="E24" s="8" t="n"/>
      <c r="F24" s="9" t="n"/>
      <c r="G24" s="6" t="n"/>
      <c r="H24" s="10" t="n"/>
      <c r="I24" s="11" t="n"/>
      <c r="J24" s="15">
        <f>IF(OR(H24="",I24=""),"",H24*I24)</f>
        <v/>
      </c>
      <c r="K24" s="15">
        <f>IF(J24="","",H24+J24)</f>
        <v/>
      </c>
      <c r="L24" s="10" t="n"/>
      <c r="M24" s="15">
        <f>IF(K24="","",K24-L24)</f>
        <v/>
      </c>
      <c r="N24" s="16">
        <f>IF(OR(M24="",C24=""),"",IF(M24&lt;=0,0,MAX(0,TODAY()-C24)))</f>
        <v/>
      </c>
      <c r="O24" s="17">
        <f>IF(M24="","",IF(M24&lt;=0,"Réglée",IF(TODAY()&gt;C24,"En retard","À échéance")))</f>
        <v/>
      </c>
      <c r="P24" s="7" t="n"/>
      <c r="Q24" s="17">
        <f>IF(O24="","",IF(O24="Réglée","Aucune",IF(N24&gt;30,"Mise en demeure",IF(N24&gt;0,"Relance immédiate","Surveiller"))))</f>
        <v/>
      </c>
      <c r="R24" s="8" t="n"/>
    </row>
    <row r="25">
      <c r="A25" s="6" t="n"/>
      <c r="B25" s="7" t="n"/>
      <c r="C25" s="7" t="n"/>
      <c r="D25" s="8" t="n"/>
      <c r="E25" s="8" t="n"/>
      <c r="F25" s="9" t="n"/>
      <c r="G25" s="6" t="n"/>
      <c r="H25" s="10" t="n"/>
      <c r="I25" s="11" t="n"/>
      <c r="J25" s="12">
        <f>IF(OR(H25="",I25=""),"",H25*I25)</f>
        <v/>
      </c>
      <c r="K25" s="12">
        <f>IF(J25="","",H25+J25)</f>
        <v/>
      </c>
      <c r="L25" s="10" t="n"/>
      <c r="M25" s="12">
        <f>IF(K25="","",K25-L25)</f>
        <v/>
      </c>
      <c r="N25" s="13">
        <f>IF(OR(M25="",C25=""),"",IF(M25&lt;=0,0,MAX(0,TODAY()-C25)))</f>
        <v/>
      </c>
      <c r="O25" s="14">
        <f>IF(M25="","",IF(M25&lt;=0,"Réglée",IF(TODAY()&gt;C25,"En retard","À échéance")))</f>
        <v/>
      </c>
      <c r="P25" s="7" t="n"/>
      <c r="Q25" s="14">
        <f>IF(O25="","",IF(O25="Réglée","Aucune",IF(N25&gt;30,"Mise en demeure",IF(N25&gt;0,"Relance immédiate","Surveiller"))))</f>
        <v/>
      </c>
      <c r="R25" s="8" t="n"/>
    </row>
    <row r="26">
      <c r="A26" s="6" t="n"/>
      <c r="B26" s="7" t="n"/>
      <c r="C26" s="7" t="n"/>
      <c r="D26" s="8" t="n"/>
      <c r="E26" s="8" t="n"/>
      <c r="F26" s="9" t="n"/>
      <c r="G26" s="6" t="n"/>
      <c r="H26" s="10" t="n"/>
      <c r="I26" s="11" t="n"/>
      <c r="J26" s="15">
        <f>IF(OR(H26="",I26=""),"",H26*I26)</f>
        <v/>
      </c>
      <c r="K26" s="15">
        <f>IF(J26="","",H26+J26)</f>
        <v/>
      </c>
      <c r="L26" s="10" t="n"/>
      <c r="M26" s="15">
        <f>IF(K26="","",K26-L26)</f>
        <v/>
      </c>
      <c r="N26" s="16">
        <f>IF(OR(M26="",C26=""),"",IF(M26&lt;=0,0,MAX(0,TODAY()-C26)))</f>
        <v/>
      </c>
      <c r="O26" s="17">
        <f>IF(M26="","",IF(M26&lt;=0,"Réglée",IF(TODAY()&gt;C26,"En retard","À échéance")))</f>
        <v/>
      </c>
      <c r="P26" s="7" t="n"/>
      <c r="Q26" s="17">
        <f>IF(O26="","",IF(O26="Réglée","Aucune",IF(N26&gt;30,"Mise en demeure",IF(N26&gt;0,"Relance immédiate","Surveiller"))))</f>
        <v/>
      </c>
      <c r="R26" s="8" t="n"/>
    </row>
    <row r="27">
      <c r="A27" s="6" t="n"/>
      <c r="B27" s="7" t="n"/>
      <c r="C27" s="7" t="n"/>
      <c r="D27" s="8" t="n"/>
      <c r="E27" s="8" t="n"/>
      <c r="F27" s="9" t="n"/>
      <c r="G27" s="6" t="n"/>
      <c r="H27" s="10" t="n"/>
      <c r="I27" s="11" t="n"/>
      <c r="J27" s="12">
        <f>IF(OR(H27="",I27=""),"",H27*I27)</f>
        <v/>
      </c>
      <c r="K27" s="12">
        <f>IF(J27="","",H27+J27)</f>
        <v/>
      </c>
      <c r="L27" s="10" t="n"/>
      <c r="M27" s="12">
        <f>IF(K27="","",K27-L27)</f>
        <v/>
      </c>
      <c r="N27" s="13">
        <f>IF(OR(M27="",C27=""),"",IF(M27&lt;=0,0,MAX(0,TODAY()-C27)))</f>
        <v/>
      </c>
      <c r="O27" s="14">
        <f>IF(M27="","",IF(M27&lt;=0,"Réglée",IF(TODAY()&gt;C27,"En retard","À échéance")))</f>
        <v/>
      </c>
      <c r="P27" s="7" t="n"/>
      <c r="Q27" s="14">
        <f>IF(O27="","",IF(O27="Réglée","Aucune",IF(N27&gt;30,"Mise en demeure",IF(N27&gt;0,"Relance immédiate","Surveiller"))))</f>
        <v/>
      </c>
      <c r="R27" s="8" t="n"/>
    </row>
    <row r="28">
      <c r="A28" s="6" t="n"/>
      <c r="B28" s="7" t="n"/>
      <c r="C28" s="7" t="n"/>
      <c r="D28" s="8" t="n"/>
      <c r="E28" s="8" t="n"/>
      <c r="F28" s="9" t="n"/>
      <c r="G28" s="6" t="n"/>
      <c r="H28" s="10" t="n"/>
      <c r="I28" s="11" t="n"/>
      <c r="J28" s="15">
        <f>IF(OR(H28="",I28=""),"",H28*I28)</f>
        <v/>
      </c>
      <c r="K28" s="15">
        <f>IF(J28="","",H28+J28)</f>
        <v/>
      </c>
      <c r="L28" s="10" t="n"/>
      <c r="M28" s="15">
        <f>IF(K28="","",K28-L28)</f>
        <v/>
      </c>
      <c r="N28" s="16">
        <f>IF(OR(M28="",C28=""),"",IF(M28&lt;=0,0,MAX(0,TODAY()-C28)))</f>
        <v/>
      </c>
      <c r="O28" s="17">
        <f>IF(M28="","",IF(M28&lt;=0,"Réglée",IF(TODAY()&gt;C28,"En retard","À échéance")))</f>
        <v/>
      </c>
      <c r="P28" s="7" t="n"/>
      <c r="Q28" s="17">
        <f>IF(O28="","",IF(O28="Réglée","Aucune",IF(N28&gt;30,"Mise en demeure",IF(N28&gt;0,"Relance immédiate","Surveiller"))))</f>
        <v/>
      </c>
      <c r="R28" s="8" t="n"/>
    </row>
    <row r="29">
      <c r="A29" s="6" t="n"/>
      <c r="B29" s="7" t="n"/>
      <c r="C29" s="7" t="n"/>
      <c r="D29" s="8" t="n"/>
      <c r="E29" s="8" t="n"/>
      <c r="F29" s="9" t="n"/>
      <c r="G29" s="6" t="n"/>
      <c r="H29" s="10" t="n"/>
      <c r="I29" s="11" t="n"/>
      <c r="J29" s="12">
        <f>IF(OR(H29="",I29=""),"",H29*I29)</f>
        <v/>
      </c>
      <c r="K29" s="12">
        <f>IF(J29="","",H29+J29)</f>
        <v/>
      </c>
      <c r="L29" s="10" t="n"/>
      <c r="M29" s="12">
        <f>IF(K29="","",K29-L29)</f>
        <v/>
      </c>
      <c r="N29" s="13">
        <f>IF(OR(M29="",C29=""),"",IF(M29&lt;=0,0,MAX(0,TODAY()-C29)))</f>
        <v/>
      </c>
      <c r="O29" s="14">
        <f>IF(M29="","",IF(M29&lt;=0,"Réglée",IF(TODAY()&gt;C29,"En retard","À échéance")))</f>
        <v/>
      </c>
      <c r="P29" s="7" t="n"/>
      <c r="Q29" s="14">
        <f>IF(O29="","",IF(O29="Réglée","Aucune",IF(N29&gt;30,"Mise en demeure",IF(N29&gt;0,"Relance immédiate","Surveiller"))))</f>
        <v/>
      </c>
      <c r="R29" s="8" t="n"/>
    </row>
    <row r="30">
      <c r="A30" s="6" t="n"/>
      <c r="B30" s="7" t="n"/>
      <c r="C30" s="7" t="n"/>
      <c r="D30" s="8" t="n"/>
      <c r="E30" s="8" t="n"/>
      <c r="F30" s="9" t="n"/>
      <c r="G30" s="6" t="n"/>
      <c r="H30" s="10" t="n"/>
      <c r="I30" s="11" t="n"/>
      <c r="J30" s="15">
        <f>IF(OR(H30="",I30=""),"",H30*I30)</f>
        <v/>
      </c>
      <c r="K30" s="15">
        <f>IF(J30="","",H30+J30)</f>
        <v/>
      </c>
      <c r="L30" s="10" t="n"/>
      <c r="M30" s="15">
        <f>IF(K30="","",K30-L30)</f>
        <v/>
      </c>
      <c r="N30" s="16">
        <f>IF(OR(M30="",C30=""),"",IF(M30&lt;=0,0,MAX(0,TODAY()-C30)))</f>
        <v/>
      </c>
      <c r="O30" s="17">
        <f>IF(M30="","",IF(M30&lt;=0,"Réglée",IF(TODAY()&gt;C30,"En retard","À échéance")))</f>
        <v/>
      </c>
      <c r="P30" s="7" t="n"/>
      <c r="Q30" s="17">
        <f>IF(O30="","",IF(O30="Réglée","Aucune",IF(N30&gt;30,"Mise en demeure",IF(N30&gt;0,"Relance immédiate","Surveiller"))))</f>
        <v/>
      </c>
      <c r="R30" s="8" t="n"/>
    </row>
    <row r="31">
      <c r="A31" s="6" t="n"/>
      <c r="B31" s="7" t="n"/>
      <c r="C31" s="7" t="n"/>
      <c r="D31" s="8" t="n"/>
      <c r="E31" s="8" t="n"/>
      <c r="F31" s="9" t="n"/>
      <c r="G31" s="6" t="n"/>
      <c r="H31" s="10" t="n"/>
      <c r="I31" s="11" t="n"/>
      <c r="J31" s="12">
        <f>IF(OR(H31="",I31=""),"",H31*I31)</f>
        <v/>
      </c>
      <c r="K31" s="12">
        <f>IF(J31="","",H31+J31)</f>
        <v/>
      </c>
      <c r="L31" s="10" t="n"/>
      <c r="M31" s="12">
        <f>IF(K31="","",K31-L31)</f>
        <v/>
      </c>
      <c r="N31" s="13">
        <f>IF(OR(M31="",C31=""),"",IF(M31&lt;=0,0,MAX(0,TODAY()-C31)))</f>
        <v/>
      </c>
      <c r="O31" s="14">
        <f>IF(M31="","",IF(M31&lt;=0,"Réglée",IF(TODAY()&gt;C31,"En retard","À échéance")))</f>
        <v/>
      </c>
      <c r="P31" s="7" t="n"/>
      <c r="Q31" s="14">
        <f>IF(O31="","",IF(O31="Réglée","Aucune",IF(N31&gt;30,"Mise en demeure",IF(N31&gt;0,"Relance immédiate","Surveiller"))))</f>
        <v/>
      </c>
      <c r="R31" s="8" t="n"/>
    </row>
    <row r="32">
      <c r="A32" s="6" t="n"/>
      <c r="B32" s="7" t="n"/>
      <c r="C32" s="7" t="n"/>
      <c r="D32" s="8" t="n"/>
      <c r="E32" s="8" t="n"/>
      <c r="F32" s="9" t="n"/>
      <c r="G32" s="6" t="n"/>
      <c r="H32" s="10" t="n"/>
      <c r="I32" s="11" t="n"/>
      <c r="J32" s="15">
        <f>IF(OR(H32="",I32=""),"",H32*I32)</f>
        <v/>
      </c>
      <c r="K32" s="15">
        <f>IF(J32="","",H32+J32)</f>
        <v/>
      </c>
      <c r="L32" s="10" t="n"/>
      <c r="M32" s="15">
        <f>IF(K32="","",K32-L32)</f>
        <v/>
      </c>
      <c r="N32" s="16">
        <f>IF(OR(M32="",C32=""),"",IF(M32&lt;=0,0,MAX(0,TODAY()-C32)))</f>
        <v/>
      </c>
      <c r="O32" s="17">
        <f>IF(M32="","",IF(M32&lt;=0,"Réglée",IF(TODAY()&gt;C32,"En retard","À échéance")))</f>
        <v/>
      </c>
      <c r="P32" s="7" t="n"/>
      <c r="Q32" s="17">
        <f>IF(O32="","",IF(O32="Réglée","Aucune",IF(N32&gt;30,"Mise en demeure",IF(N32&gt;0,"Relance immédiate","Surveiller"))))</f>
        <v/>
      </c>
      <c r="R32" s="8" t="n"/>
    </row>
    <row r="33">
      <c r="A33" s="6" t="n"/>
      <c r="B33" s="7" t="n"/>
      <c r="C33" s="7" t="n"/>
      <c r="D33" s="8" t="n"/>
      <c r="E33" s="8" t="n"/>
      <c r="F33" s="9" t="n"/>
      <c r="G33" s="6" t="n"/>
      <c r="H33" s="10" t="n"/>
      <c r="I33" s="11" t="n"/>
      <c r="J33" s="12">
        <f>IF(OR(H33="",I33=""),"",H33*I33)</f>
        <v/>
      </c>
      <c r="K33" s="12">
        <f>IF(J33="","",H33+J33)</f>
        <v/>
      </c>
      <c r="L33" s="10" t="n"/>
      <c r="M33" s="12">
        <f>IF(K33="","",K33-L33)</f>
        <v/>
      </c>
      <c r="N33" s="13">
        <f>IF(OR(M33="",C33=""),"",IF(M33&lt;=0,0,MAX(0,TODAY()-C33)))</f>
        <v/>
      </c>
      <c r="O33" s="14">
        <f>IF(M33="","",IF(M33&lt;=0,"Réglée",IF(TODAY()&gt;C33,"En retard","À échéance")))</f>
        <v/>
      </c>
      <c r="P33" s="7" t="n"/>
      <c r="Q33" s="14">
        <f>IF(O33="","",IF(O33="Réglée","Aucune",IF(N33&gt;30,"Mise en demeure",IF(N33&gt;0,"Relance immédiate","Surveiller"))))</f>
        <v/>
      </c>
      <c r="R33" s="8" t="n"/>
    </row>
    <row r="34">
      <c r="A34" s="6" t="n"/>
      <c r="B34" s="7" t="n"/>
      <c r="C34" s="7" t="n"/>
      <c r="D34" s="8" t="n"/>
      <c r="E34" s="8" t="n"/>
      <c r="F34" s="9" t="n"/>
      <c r="G34" s="6" t="n"/>
      <c r="H34" s="10" t="n"/>
      <c r="I34" s="11" t="n"/>
      <c r="J34" s="15">
        <f>IF(OR(H34="",I34=""),"",H34*I34)</f>
        <v/>
      </c>
      <c r="K34" s="15">
        <f>IF(J34="","",H34+J34)</f>
        <v/>
      </c>
      <c r="L34" s="10" t="n"/>
      <c r="M34" s="15">
        <f>IF(K34="","",K34-L34)</f>
        <v/>
      </c>
      <c r="N34" s="16">
        <f>IF(OR(M34="",C34=""),"",IF(M34&lt;=0,0,MAX(0,TODAY()-C34)))</f>
        <v/>
      </c>
      <c r="O34" s="17">
        <f>IF(M34="","",IF(M34&lt;=0,"Réglée",IF(TODAY()&gt;C34,"En retard","À échéance")))</f>
        <v/>
      </c>
      <c r="P34" s="7" t="n"/>
      <c r="Q34" s="17">
        <f>IF(O34="","",IF(O34="Réglée","Aucune",IF(N34&gt;30,"Mise en demeure",IF(N34&gt;0,"Relance immédiate","Surveiller"))))</f>
        <v/>
      </c>
      <c r="R34" s="8" t="n"/>
    </row>
    <row r="35">
      <c r="A35" s="6" t="n"/>
      <c r="B35" s="7" t="n"/>
      <c r="C35" s="7" t="n"/>
      <c r="D35" s="8" t="n"/>
      <c r="E35" s="8" t="n"/>
      <c r="F35" s="9" t="n"/>
      <c r="G35" s="6" t="n"/>
      <c r="H35" s="10" t="n"/>
      <c r="I35" s="11" t="n"/>
      <c r="J35" s="12">
        <f>IF(OR(H35="",I35=""),"",H35*I35)</f>
        <v/>
      </c>
      <c r="K35" s="12">
        <f>IF(J35="","",H35+J35)</f>
        <v/>
      </c>
      <c r="L35" s="10" t="n"/>
      <c r="M35" s="12">
        <f>IF(K35="","",K35-L35)</f>
        <v/>
      </c>
      <c r="N35" s="13">
        <f>IF(OR(M35="",C35=""),"",IF(M35&lt;=0,0,MAX(0,TODAY()-C35)))</f>
        <v/>
      </c>
      <c r="O35" s="14">
        <f>IF(M35="","",IF(M35&lt;=0,"Réglée",IF(TODAY()&gt;C35,"En retard","À échéance")))</f>
        <v/>
      </c>
      <c r="P35" s="7" t="n"/>
      <c r="Q35" s="14">
        <f>IF(O35="","",IF(O35="Réglée","Aucune",IF(N35&gt;30,"Mise en demeure",IF(N35&gt;0,"Relance immédiate","Surveiller"))))</f>
        <v/>
      </c>
      <c r="R35" s="8" t="n"/>
    </row>
    <row r="36">
      <c r="A36" s="6" t="n"/>
      <c r="B36" s="7" t="n"/>
      <c r="C36" s="7" t="n"/>
      <c r="D36" s="8" t="n"/>
      <c r="E36" s="8" t="n"/>
      <c r="F36" s="9" t="n"/>
      <c r="G36" s="6" t="n"/>
      <c r="H36" s="10" t="n"/>
      <c r="I36" s="11" t="n"/>
      <c r="J36" s="15">
        <f>IF(OR(H36="",I36=""),"",H36*I36)</f>
        <v/>
      </c>
      <c r="K36" s="15">
        <f>IF(J36="","",H36+J36)</f>
        <v/>
      </c>
      <c r="L36" s="10" t="n"/>
      <c r="M36" s="15">
        <f>IF(K36="","",K36-L36)</f>
        <v/>
      </c>
      <c r="N36" s="16">
        <f>IF(OR(M36="",C36=""),"",IF(M36&lt;=0,0,MAX(0,TODAY()-C36)))</f>
        <v/>
      </c>
      <c r="O36" s="17">
        <f>IF(M36="","",IF(M36&lt;=0,"Réglée",IF(TODAY()&gt;C36,"En retard","À échéance")))</f>
        <v/>
      </c>
      <c r="P36" s="7" t="n"/>
      <c r="Q36" s="17">
        <f>IF(O36="","",IF(O36="Réglée","Aucune",IF(N36&gt;30,"Mise en demeure",IF(N36&gt;0,"Relance immédiate","Surveiller"))))</f>
        <v/>
      </c>
      <c r="R36" s="8" t="n"/>
    </row>
    <row r="37">
      <c r="A37" s="6" t="n"/>
      <c r="B37" s="7" t="n"/>
      <c r="C37" s="7" t="n"/>
      <c r="D37" s="8" t="n"/>
      <c r="E37" s="8" t="n"/>
      <c r="F37" s="9" t="n"/>
      <c r="G37" s="6" t="n"/>
      <c r="H37" s="10" t="n"/>
      <c r="I37" s="11" t="n"/>
      <c r="J37" s="12">
        <f>IF(OR(H37="",I37=""),"",H37*I37)</f>
        <v/>
      </c>
      <c r="K37" s="12">
        <f>IF(J37="","",H37+J37)</f>
        <v/>
      </c>
      <c r="L37" s="10" t="n"/>
      <c r="M37" s="12">
        <f>IF(K37="","",K37-L37)</f>
        <v/>
      </c>
      <c r="N37" s="13">
        <f>IF(OR(M37="",C37=""),"",IF(M37&lt;=0,0,MAX(0,TODAY()-C37)))</f>
        <v/>
      </c>
      <c r="O37" s="14">
        <f>IF(M37="","",IF(M37&lt;=0,"Réglée",IF(TODAY()&gt;C37,"En retard","À échéance")))</f>
        <v/>
      </c>
      <c r="P37" s="7" t="n"/>
      <c r="Q37" s="14">
        <f>IF(O37="","",IF(O37="Réglée","Aucune",IF(N37&gt;30,"Mise en demeure",IF(N37&gt;0,"Relance immédiate","Surveiller"))))</f>
        <v/>
      </c>
      <c r="R37" s="8" t="n"/>
    </row>
    <row r="38">
      <c r="A38" s="6" t="n"/>
      <c r="B38" s="7" t="n"/>
      <c r="C38" s="7" t="n"/>
      <c r="D38" s="8" t="n"/>
      <c r="E38" s="8" t="n"/>
      <c r="F38" s="9" t="n"/>
      <c r="G38" s="6" t="n"/>
      <c r="H38" s="10" t="n"/>
      <c r="I38" s="11" t="n"/>
      <c r="J38" s="15">
        <f>IF(OR(H38="",I38=""),"",H38*I38)</f>
        <v/>
      </c>
      <c r="K38" s="15">
        <f>IF(J38="","",H38+J38)</f>
        <v/>
      </c>
      <c r="L38" s="10" t="n"/>
      <c r="M38" s="15">
        <f>IF(K38="","",K38-L38)</f>
        <v/>
      </c>
      <c r="N38" s="16">
        <f>IF(OR(M38="",C38=""),"",IF(M38&lt;=0,0,MAX(0,TODAY()-C38)))</f>
        <v/>
      </c>
      <c r="O38" s="17">
        <f>IF(M38="","",IF(M38&lt;=0,"Réglée",IF(TODAY()&gt;C38,"En retard","À échéance")))</f>
        <v/>
      </c>
      <c r="P38" s="7" t="n"/>
      <c r="Q38" s="17">
        <f>IF(O38="","",IF(O38="Réglée","Aucune",IF(N38&gt;30,"Mise en demeure",IF(N38&gt;0,"Relance immédiate","Surveiller"))))</f>
        <v/>
      </c>
      <c r="R38" s="8" t="n"/>
    </row>
    <row r="39">
      <c r="A39" s="6" t="n"/>
      <c r="B39" s="7" t="n"/>
      <c r="C39" s="7" t="n"/>
      <c r="D39" s="8" t="n"/>
      <c r="E39" s="8" t="n"/>
      <c r="F39" s="9" t="n"/>
      <c r="G39" s="6" t="n"/>
      <c r="H39" s="10" t="n"/>
      <c r="I39" s="11" t="n"/>
      <c r="J39" s="12">
        <f>IF(OR(H39="",I39=""),"",H39*I39)</f>
        <v/>
      </c>
      <c r="K39" s="12">
        <f>IF(J39="","",H39+J39)</f>
        <v/>
      </c>
      <c r="L39" s="10" t="n"/>
      <c r="M39" s="12">
        <f>IF(K39="","",K39-L39)</f>
        <v/>
      </c>
      <c r="N39" s="13">
        <f>IF(OR(M39="",C39=""),"",IF(M39&lt;=0,0,MAX(0,TODAY()-C39)))</f>
        <v/>
      </c>
      <c r="O39" s="14">
        <f>IF(M39="","",IF(M39&lt;=0,"Réglée",IF(TODAY()&gt;C39,"En retard","À échéance")))</f>
        <v/>
      </c>
      <c r="P39" s="7" t="n"/>
      <c r="Q39" s="14">
        <f>IF(O39="","",IF(O39="Réglée","Aucune",IF(N39&gt;30,"Mise en demeure",IF(N39&gt;0,"Relance immédiate","Surveiller"))))</f>
        <v/>
      </c>
      <c r="R39" s="8" t="n"/>
    </row>
    <row r="40">
      <c r="A40" s="6" t="n"/>
      <c r="B40" s="7" t="n"/>
      <c r="C40" s="7" t="n"/>
      <c r="D40" s="8" t="n"/>
      <c r="E40" s="8" t="n"/>
      <c r="F40" s="9" t="n"/>
      <c r="G40" s="6" t="n"/>
      <c r="H40" s="10" t="n"/>
      <c r="I40" s="11" t="n"/>
      <c r="J40" s="15">
        <f>IF(OR(H40="",I40=""),"",H40*I40)</f>
        <v/>
      </c>
      <c r="K40" s="15">
        <f>IF(J40="","",H40+J40)</f>
        <v/>
      </c>
      <c r="L40" s="10" t="n"/>
      <c r="M40" s="15">
        <f>IF(K40="","",K40-L40)</f>
        <v/>
      </c>
      <c r="N40" s="16">
        <f>IF(OR(M40="",C40=""),"",IF(M40&lt;=0,0,MAX(0,TODAY()-C40)))</f>
        <v/>
      </c>
      <c r="O40" s="17">
        <f>IF(M40="","",IF(M40&lt;=0,"Réglée",IF(TODAY()&gt;C40,"En retard","À échéance")))</f>
        <v/>
      </c>
      <c r="P40" s="7" t="n"/>
      <c r="Q40" s="17">
        <f>IF(O40="","",IF(O40="Réglée","Aucune",IF(N40&gt;30,"Mise en demeure",IF(N40&gt;0,"Relance immédiate","Surveiller"))))</f>
        <v/>
      </c>
      <c r="R40" s="8" t="n"/>
    </row>
    <row r="41">
      <c r="A41" s="6" t="n"/>
      <c r="B41" s="7" t="n"/>
      <c r="C41" s="7" t="n"/>
      <c r="D41" s="8" t="n"/>
      <c r="E41" s="8" t="n"/>
      <c r="F41" s="9" t="n"/>
      <c r="G41" s="6" t="n"/>
      <c r="H41" s="10" t="n"/>
      <c r="I41" s="11" t="n"/>
      <c r="J41" s="12">
        <f>IF(OR(H41="",I41=""),"",H41*I41)</f>
        <v/>
      </c>
      <c r="K41" s="12">
        <f>IF(J41="","",H41+J41)</f>
        <v/>
      </c>
      <c r="L41" s="10" t="n"/>
      <c r="M41" s="12">
        <f>IF(K41="","",K41-L41)</f>
        <v/>
      </c>
      <c r="N41" s="13">
        <f>IF(OR(M41="",C41=""),"",IF(M41&lt;=0,0,MAX(0,TODAY()-C41)))</f>
        <v/>
      </c>
      <c r="O41" s="14">
        <f>IF(M41="","",IF(M41&lt;=0,"Réglée",IF(TODAY()&gt;C41,"En retard","À échéance")))</f>
        <v/>
      </c>
      <c r="P41" s="7" t="n"/>
      <c r="Q41" s="14">
        <f>IF(O41="","",IF(O41="Réglée","Aucune",IF(N41&gt;30,"Mise en demeure",IF(N41&gt;0,"Relance immédiate","Surveiller"))))</f>
        <v/>
      </c>
      <c r="R41" s="8" t="n"/>
    </row>
    <row r="42">
      <c r="A42" s="6" t="n"/>
      <c r="B42" s="7" t="n"/>
      <c r="C42" s="7" t="n"/>
      <c r="D42" s="8" t="n"/>
      <c r="E42" s="8" t="n"/>
      <c r="F42" s="9" t="n"/>
      <c r="G42" s="6" t="n"/>
      <c r="H42" s="10" t="n"/>
      <c r="I42" s="11" t="n"/>
      <c r="J42" s="15">
        <f>IF(OR(H42="",I42=""),"",H42*I42)</f>
        <v/>
      </c>
      <c r="K42" s="15">
        <f>IF(J42="","",H42+J42)</f>
        <v/>
      </c>
      <c r="L42" s="10" t="n"/>
      <c r="M42" s="15">
        <f>IF(K42="","",K42-L42)</f>
        <v/>
      </c>
      <c r="N42" s="16">
        <f>IF(OR(M42="",C42=""),"",IF(M42&lt;=0,0,MAX(0,TODAY()-C42)))</f>
        <v/>
      </c>
      <c r="O42" s="17">
        <f>IF(M42="","",IF(M42&lt;=0,"Réglée",IF(TODAY()&gt;C42,"En retard","À échéance")))</f>
        <v/>
      </c>
      <c r="P42" s="7" t="n"/>
      <c r="Q42" s="17">
        <f>IF(O42="","",IF(O42="Réglée","Aucune",IF(N42&gt;30,"Mise en demeure",IF(N42&gt;0,"Relance immédiate","Surveiller"))))</f>
        <v/>
      </c>
      <c r="R42" s="8" t="n"/>
    </row>
    <row r="43">
      <c r="A43" s="6" t="n"/>
      <c r="B43" s="7" t="n"/>
      <c r="C43" s="7" t="n"/>
      <c r="D43" s="8" t="n"/>
      <c r="E43" s="8" t="n"/>
      <c r="F43" s="9" t="n"/>
      <c r="G43" s="6" t="n"/>
      <c r="H43" s="10" t="n"/>
      <c r="I43" s="11" t="n"/>
      <c r="J43" s="12">
        <f>IF(OR(H43="",I43=""),"",H43*I43)</f>
        <v/>
      </c>
      <c r="K43" s="12">
        <f>IF(J43="","",H43+J43)</f>
        <v/>
      </c>
      <c r="L43" s="10" t="n"/>
      <c r="M43" s="12">
        <f>IF(K43="","",K43-L43)</f>
        <v/>
      </c>
      <c r="N43" s="13">
        <f>IF(OR(M43="",C43=""),"",IF(M43&lt;=0,0,MAX(0,TODAY()-C43)))</f>
        <v/>
      </c>
      <c r="O43" s="14">
        <f>IF(M43="","",IF(M43&lt;=0,"Réglée",IF(TODAY()&gt;C43,"En retard","À échéance")))</f>
        <v/>
      </c>
      <c r="P43" s="7" t="n"/>
      <c r="Q43" s="14">
        <f>IF(O43="","",IF(O43="Réglée","Aucune",IF(N43&gt;30,"Mise en demeure",IF(N43&gt;0,"Relance immédiate","Surveiller"))))</f>
        <v/>
      </c>
      <c r="R43" s="8" t="n"/>
    </row>
    <row r="44">
      <c r="A44" s="6" t="n"/>
      <c r="B44" s="7" t="n"/>
      <c r="C44" s="7" t="n"/>
      <c r="D44" s="8" t="n"/>
      <c r="E44" s="8" t="n"/>
      <c r="F44" s="9" t="n"/>
      <c r="G44" s="6" t="n"/>
      <c r="H44" s="10" t="n"/>
      <c r="I44" s="11" t="n"/>
      <c r="J44" s="15">
        <f>IF(OR(H44="",I44=""),"",H44*I44)</f>
        <v/>
      </c>
      <c r="K44" s="15">
        <f>IF(J44="","",H44+J44)</f>
        <v/>
      </c>
      <c r="L44" s="10" t="n"/>
      <c r="M44" s="15">
        <f>IF(K44="","",K44-L44)</f>
        <v/>
      </c>
      <c r="N44" s="16">
        <f>IF(OR(M44="",C44=""),"",IF(M44&lt;=0,0,MAX(0,TODAY()-C44)))</f>
        <v/>
      </c>
      <c r="O44" s="17">
        <f>IF(M44="","",IF(M44&lt;=0,"Réglée",IF(TODAY()&gt;C44,"En retard","À échéance")))</f>
        <v/>
      </c>
      <c r="P44" s="7" t="n"/>
      <c r="Q44" s="17">
        <f>IF(O44="","",IF(O44="Réglée","Aucune",IF(N44&gt;30,"Mise en demeure",IF(N44&gt;0,"Relance immédiate","Surveiller"))))</f>
        <v/>
      </c>
      <c r="R44" s="8" t="n"/>
    </row>
    <row r="45">
      <c r="A45" s="6" t="n"/>
      <c r="B45" s="7" t="n"/>
      <c r="C45" s="7" t="n"/>
      <c r="D45" s="8" t="n"/>
      <c r="E45" s="8" t="n"/>
      <c r="F45" s="9" t="n"/>
      <c r="G45" s="6" t="n"/>
      <c r="H45" s="10" t="n"/>
      <c r="I45" s="11" t="n"/>
      <c r="J45" s="12">
        <f>IF(OR(H45="",I45=""),"",H45*I45)</f>
        <v/>
      </c>
      <c r="K45" s="12">
        <f>IF(J45="","",H45+J45)</f>
        <v/>
      </c>
      <c r="L45" s="10" t="n"/>
      <c r="M45" s="12">
        <f>IF(K45="","",K45-L45)</f>
        <v/>
      </c>
      <c r="N45" s="13">
        <f>IF(OR(M45="",C45=""),"",IF(M45&lt;=0,0,MAX(0,TODAY()-C45)))</f>
        <v/>
      </c>
      <c r="O45" s="14">
        <f>IF(M45="","",IF(M45&lt;=0,"Réglée",IF(TODAY()&gt;C45,"En retard","À échéance")))</f>
        <v/>
      </c>
      <c r="P45" s="7" t="n"/>
      <c r="Q45" s="14">
        <f>IF(O45="","",IF(O45="Réglée","Aucune",IF(N45&gt;30,"Mise en demeure",IF(N45&gt;0,"Relance immédiate","Surveiller"))))</f>
        <v/>
      </c>
      <c r="R45" s="8" t="n"/>
    </row>
    <row r="46">
      <c r="A46" s="6" t="n"/>
      <c r="B46" s="7" t="n"/>
      <c r="C46" s="7" t="n"/>
      <c r="D46" s="8" t="n"/>
      <c r="E46" s="8" t="n"/>
      <c r="F46" s="9" t="n"/>
      <c r="G46" s="6" t="n"/>
      <c r="H46" s="10" t="n"/>
      <c r="I46" s="11" t="n"/>
      <c r="J46" s="15">
        <f>IF(OR(H46="",I46=""),"",H46*I46)</f>
        <v/>
      </c>
      <c r="K46" s="15">
        <f>IF(J46="","",H46+J46)</f>
        <v/>
      </c>
      <c r="L46" s="10" t="n"/>
      <c r="M46" s="15">
        <f>IF(K46="","",K46-L46)</f>
        <v/>
      </c>
      <c r="N46" s="16">
        <f>IF(OR(M46="",C46=""),"",IF(M46&lt;=0,0,MAX(0,TODAY()-C46)))</f>
        <v/>
      </c>
      <c r="O46" s="17">
        <f>IF(M46="","",IF(M46&lt;=0,"Réglée",IF(TODAY()&gt;C46,"En retard","À échéance")))</f>
        <v/>
      </c>
      <c r="P46" s="7" t="n"/>
      <c r="Q46" s="17">
        <f>IF(O46="","",IF(O46="Réglée","Aucune",IF(N46&gt;30,"Mise en demeure",IF(N46&gt;0,"Relance immédiate","Surveiller"))))</f>
        <v/>
      </c>
      <c r="R46" s="8" t="n"/>
    </row>
    <row r="47">
      <c r="A47" s="6" t="n"/>
      <c r="B47" s="7" t="n"/>
      <c r="C47" s="7" t="n"/>
      <c r="D47" s="8" t="n"/>
      <c r="E47" s="8" t="n"/>
      <c r="F47" s="9" t="n"/>
      <c r="G47" s="6" t="n"/>
      <c r="H47" s="10" t="n"/>
      <c r="I47" s="11" t="n"/>
      <c r="J47" s="12">
        <f>IF(OR(H47="",I47=""),"",H47*I47)</f>
        <v/>
      </c>
      <c r="K47" s="12">
        <f>IF(J47="","",H47+J47)</f>
        <v/>
      </c>
      <c r="L47" s="10" t="n"/>
      <c r="M47" s="12">
        <f>IF(K47="","",K47-L47)</f>
        <v/>
      </c>
      <c r="N47" s="13">
        <f>IF(OR(M47="",C47=""),"",IF(M47&lt;=0,0,MAX(0,TODAY()-C47)))</f>
        <v/>
      </c>
      <c r="O47" s="14">
        <f>IF(M47="","",IF(M47&lt;=0,"Réglée",IF(TODAY()&gt;C47,"En retard","À échéance")))</f>
        <v/>
      </c>
      <c r="P47" s="7" t="n"/>
      <c r="Q47" s="14">
        <f>IF(O47="","",IF(O47="Réglée","Aucune",IF(N47&gt;30,"Mise en demeure",IF(N47&gt;0,"Relance immédiate","Surveiller"))))</f>
        <v/>
      </c>
      <c r="R47" s="8" t="n"/>
    </row>
    <row r="48">
      <c r="A48" s="6" t="n"/>
      <c r="B48" s="7" t="n"/>
      <c r="C48" s="7" t="n"/>
      <c r="D48" s="8" t="n"/>
      <c r="E48" s="8" t="n"/>
      <c r="F48" s="9" t="n"/>
      <c r="G48" s="6" t="n"/>
      <c r="H48" s="10" t="n"/>
      <c r="I48" s="11" t="n"/>
      <c r="J48" s="15">
        <f>IF(OR(H48="",I48=""),"",H48*I48)</f>
        <v/>
      </c>
      <c r="K48" s="15">
        <f>IF(J48="","",H48+J48)</f>
        <v/>
      </c>
      <c r="L48" s="10" t="n"/>
      <c r="M48" s="15">
        <f>IF(K48="","",K48-L48)</f>
        <v/>
      </c>
      <c r="N48" s="16">
        <f>IF(OR(M48="",C48=""),"",IF(M48&lt;=0,0,MAX(0,TODAY()-C48)))</f>
        <v/>
      </c>
      <c r="O48" s="17">
        <f>IF(M48="","",IF(M48&lt;=0,"Réglée",IF(TODAY()&gt;C48,"En retard","À échéance")))</f>
        <v/>
      </c>
      <c r="P48" s="7" t="n"/>
      <c r="Q48" s="17">
        <f>IF(O48="","",IF(O48="Réglée","Aucune",IF(N48&gt;30,"Mise en demeure",IF(N48&gt;0,"Relance immédiate","Surveiller"))))</f>
        <v/>
      </c>
      <c r="R48" s="8" t="n"/>
    </row>
    <row r="49">
      <c r="A49" s="6" t="n"/>
      <c r="B49" s="7" t="n"/>
      <c r="C49" s="7" t="n"/>
      <c r="D49" s="8" t="n"/>
      <c r="E49" s="8" t="n"/>
      <c r="F49" s="9" t="n"/>
      <c r="G49" s="6" t="n"/>
      <c r="H49" s="10" t="n"/>
      <c r="I49" s="11" t="n"/>
      <c r="J49" s="12">
        <f>IF(OR(H49="",I49=""),"",H49*I49)</f>
        <v/>
      </c>
      <c r="K49" s="12">
        <f>IF(J49="","",H49+J49)</f>
        <v/>
      </c>
      <c r="L49" s="10" t="n"/>
      <c r="M49" s="12">
        <f>IF(K49="","",K49-L49)</f>
        <v/>
      </c>
      <c r="N49" s="13">
        <f>IF(OR(M49="",C49=""),"",IF(M49&lt;=0,0,MAX(0,TODAY()-C49)))</f>
        <v/>
      </c>
      <c r="O49" s="14">
        <f>IF(M49="","",IF(M49&lt;=0,"Réglée",IF(TODAY()&gt;C49,"En retard","À échéance")))</f>
        <v/>
      </c>
      <c r="P49" s="7" t="n"/>
      <c r="Q49" s="14">
        <f>IF(O49="","",IF(O49="Réglée","Aucune",IF(N49&gt;30,"Mise en demeure",IF(N49&gt;0,"Relance immédiate","Surveiller"))))</f>
        <v/>
      </c>
      <c r="R49" s="8" t="n"/>
    </row>
    <row r="50">
      <c r="A50" s="6" t="n"/>
      <c r="B50" s="7" t="n"/>
      <c r="C50" s="7" t="n"/>
      <c r="D50" s="8" t="n"/>
      <c r="E50" s="8" t="n"/>
      <c r="F50" s="9" t="n"/>
      <c r="G50" s="6" t="n"/>
      <c r="H50" s="10" t="n"/>
      <c r="I50" s="11" t="n"/>
      <c r="J50" s="15">
        <f>IF(OR(H50="",I50=""),"",H50*I50)</f>
        <v/>
      </c>
      <c r="K50" s="15">
        <f>IF(J50="","",H50+J50)</f>
        <v/>
      </c>
      <c r="L50" s="10" t="n"/>
      <c r="M50" s="15">
        <f>IF(K50="","",K50-L50)</f>
        <v/>
      </c>
      <c r="N50" s="16">
        <f>IF(OR(M50="",C50=""),"",IF(M50&lt;=0,0,MAX(0,TODAY()-C50)))</f>
        <v/>
      </c>
      <c r="O50" s="17">
        <f>IF(M50="","",IF(M50&lt;=0,"Réglée",IF(TODAY()&gt;C50,"En retard","À échéance")))</f>
        <v/>
      </c>
      <c r="P50" s="7" t="n"/>
      <c r="Q50" s="17">
        <f>IF(O50="","",IF(O50="Réglée","Aucune",IF(N50&gt;30,"Mise en demeure",IF(N50&gt;0,"Relance immédiate","Surveiller"))))</f>
        <v/>
      </c>
      <c r="R50" s="8" t="n"/>
    </row>
    <row r="51">
      <c r="A51" s="6" t="n"/>
      <c r="B51" s="7" t="n"/>
      <c r="C51" s="7" t="n"/>
      <c r="D51" s="8" t="n"/>
      <c r="E51" s="8" t="n"/>
      <c r="F51" s="9" t="n"/>
      <c r="G51" s="6" t="n"/>
      <c r="H51" s="10" t="n"/>
      <c r="I51" s="11" t="n"/>
      <c r="J51" s="12">
        <f>IF(OR(H51="",I51=""),"",H51*I51)</f>
        <v/>
      </c>
      <c r="K51" s="12">
        <f>IF(J51="","",H51+J51)</f>
        <v/>
      </c>
      <c r="L51" s="10" t="n"/>
      <c r="M51" s="12">
        <f>IF(K51="","",K51-L51)</f>
        <v/>
      </c>
      <c r="N51" s="13">
        <f>IF(OR(M51="",C51=""),"",IF(M51&lt;=0,0,MAX(0,TODAY()-C51)))</f>
        <v/>
      </c>
      <c r="O51" s="14">
        <f>IF(M51="","",IF(M51&lt;=0,"Réglée",IF(TODAY()&gt;C51,"En retard","À échéance")))</f>
        <v/>
      </c>
      <c r="P51" s="7" t="n"/>
      <c r="Q51" s="14">
        <f>IF(O51="","",IF(O51="Réglée","Aucune",IF(N51&gt;30,"Mise en demeure",IF(N51&gt;0,"Relance immédiate","Surveiller"))))</f>
        <v/>
      </c>
      <c r="R51" s="8" t="n"/>
    </row>
    <row r="52">
      <c r="A52" s="6" t="n"/>
      <c r="B52" s="7" t="n"/>
      <c r="C52" s="7" t="n"/>
      <c r="D52" s="8" t="n"/>
      <c r="E52" s="8" t="n"/>
      <c r="F52" s="9" t="n"/>
      <c r="G52" s="6" t="n"/>
      <c r="H52" s="10" t="n"/>
      <c r="I52" s="11" t="n"/>
      <c r="J52" s="15">
        <f>IF(OR(H52="",I52=""),"",H52*I52)</f>
        <v/>
      </c>
      <c r="K52" s="15">
        <f>IF(J52="","",H52+J52)</f>
        <v/>
      </c>
      <c r="L52" s="10" t="n"/>
      <c r="M52" s="15">
        <f>IF(K52="","",K52-L52)</f>
        <v/>
      </c>
      <c r="N52" s="16">
        <f>IF(OR(M52="",C52=""),"",IF(M52&lt;=0,0,MAX(0,TODAY()-C52)))</f>
        <v/>
      </c>
      <c r="O52" s="17">
        <f>IF(M52="","",IF(M52&lt;=0,"Réglée",IF(TODAY()&gt;C52,"En retard","À échéance")))</f>
        <v/>
      </c>
      <c r="P52" s="7" t="n"/>
      <c r="Q52" s="17">
        <f>IF(O52="","",IF(O52="Réglée","Aucune",IF(N52&gt;30,"Mise en demeure",IF(N52&gt;0,"Relance immédiate","Surveiller"))))</f>
        <v/>
      </c>
      <c r="R52" s="8" t="n"/>
    </row>
    <row r="53">
      <c r="A53" s="6" t="n"/>
      <c r="B53" s="7" t="n"/>
      <c r="C53" s="7" t="n"/>
      <c r="D53" s="8" t="n"/>
      <c r="E53" s="8" t="n"/>
      <c r="F53" s="9" t="n"/>
      <c r="G53" s="6" t="n"/>
      <c r="H53" s="10" t="n"/>
      <c r="I53" s="11" t="n"/>
      <c r="J53" s="12">
        <f>IF(OR(H53="",I53=""),"",H53*I53)</f>
        <v/>
      </c>
      <c r="K53" s="12">
        <f>IF(J53="","",H53+J53)</f>
        <v/>
      </c>
      <c r="L53" s="10" t="n"/>
      <c r="M53" s="12">
        <f>IF(K53="","",K53-L53)</f>
        <v/>
      </c>
      <c r="N53" s="13">
        <f>IF(OR(M53="",C53=""),"",IF(M53&lt;=0,0,MAX(0,TODAY()-C53)))</f>
        <v/>
      </c>
      <c r="O53" s="14">
        <f>IF(M53="","",IF(M53&lt;=0,"Réglée",IF(TODAY()&gt;C53,"En retard","À échéance")))</f>
        <v/>
      </c>
      <c r="P53" s="7" t="n"/>
      <c r="Q53" s="14">
        <f>IF(O53="","",IF(O53="Réglée","Aucune",IF(N53&gt;30,"Mise en demeure",IF(N53&gt;0,"Relance immédiate","Surveiller"))))</f>
        <v/>
      </c>
      <c r="R53" s="8" t="n"/>
    </row>
    <row r="54">
      <c r="A54" s="6" t="n"/>
      <c r="B54" s="7" t="n"/>
      <c r="C54" s="7" t="n"/>
      <c r="D54" s="8" t="n"/>
      <c r="E54" s="8" t="n"/>
      <c r="F54" s="9" t="n"/>
      <c r="G54" s="6" t="n"/>
      <c r="H54" s="10" t="n"/>
      <c r="I54" s="11" t="n"/>
      <c r="J54" s="15">
        <f>IF(OR(H54="",I54=""),"",H54*I54)</f>
        <v/>
      </c>
      <c r="K54" s="15">
        <f>IF(J54="","",H54+J54)</f>
        <v/>
      </c>
      <c r="L54" s="10" t="n"/>
      <c r="M54" s="15">
        <f>IF(K54="","",K54-L54)</f>
        <v/>
      </c>
      <c r="N54" s="16">
        <f>IF(OR(M54="",C54=""),"",IF(M54&lt;=0,0,MAX(0,TODAY()-C54)))</f>
        <v/>
      </c>
      <c r="O54" s="17">
        <f>IF(M54="","",IF(M54&lt;=0,"Réglée",IF(TODAY()&gt;C54,"En retard","À échéance")))</f>
        <v/>
      </c>
      <c r="P54" s="7" t="n"/>
      <c r="Q54" s="17">
        <f>IF(O54="","",IF(O54="Réglée","Aucune",IF(N54&gt;30,"Mise en demeure",IF(N54&gt;0,"Relance immédiate","Surveiller"))))</f>
        <v/>
      </c>
      <c r="R54" s="8" t="n"/>
    </row>
    <row r="55">
      <c r="A55" s="6" t="n"/>
      <c r="B55" s="7" t="n"/>
      <c r="C55" s="7" t="n"/>
      <c r="D55" s="8" t="n"/>
      <c r="E55" s="8" t="n"/>
      <c r="F55" s="9" t="n"/>
      <c r="G55" s="6" t="n"/>
      <c r="H55" s="10" t="n"/>
      <c r="I55" s="11" t="n"/>
      <c r="J55" s="12">
        <f>IF(OR(H55="",I55=""),"",H55*I55)</f>
        <v/>
      </c>
      <c r="K55" s="12">
        <f>IF(J55="","",H55+J55)</f>
        <v/>
      </c>
      <c r="L55" s="10" t="n"/>
      <c r="M55" s="12">
        <f>IF(K55="","",K55-L55)</f>
        <v/>
      </c>
      <c r="N55" s="13">
        <f>IF(OR(M55="",C55=""),"",IF(M55&lt;=0,0,MAX(0,TODAY()-C55)))</f>
        <v/>
      </c>
      <c r="O55" s="14">
        <f>IF(M55="","",IF(M55&lt;=0,"Réglée",IF(TODAY()&gt;C55,"En retard","À échéance")))</f>
        <v/>
      </c>
      <c r="P55" s="7" t="n"/>
      <c r="Q55" s="14">
        <f>IF(O55="","",IF(O55="Réglée","Aucune",IF(N55&gt;30,"Mise en demeure",IF(N55&gt;0,"Relance immédiate","Surveiller"))))</f>
        <v/>
      </c>
      <c r="R55" s="8" t="n"/>
    </row>
    <row r="56">
      <c r="A56" s="6" t="n"/>
      <c r="B56" s="7" t="n"/>
      <c r="C56" s="7" t="n"/>
      <c r="D56" s="8" t="n"/>
      <c r="E56" s="8" t="n"/>
      <c r="F56" s="9" t="n"/>
      <c r="G56" s="6" t="n"/>
      <c r="H56" s="10" t="n"/>
      <c r="I56" s="11" t="n"/>
      <c r="J56" s="15">
        <f>IF(OR(H56="",I56=""),"",H56*I56)</f>
        <v/>
      </c>
      <c r="K56" s="15">
        <f>IF(J56="","",H56+J56)</f>
        <v/>
      </c>
      <c r="L56" s="10" t="n"/>
      <c r="M56" s="15">
        <f>IF(K56="","",K56-L56)</f>
        <v/>
      </c>
      <c r="N56" s="16">
        <f>IF(OR(M56="",C56=""),"",IF(M56&lt;=0,0,MAX(0,TODAY()-C56)))</f>
        <v/>
      </c>
      <c r="O56" s="17">
        <f>IF(M56="","",IF(M56&lt;=0,"Réglée",IF(TODAY()&gt;C56,"En retard","À échéance")))</f>
        <v/>
      </c>
      <c r="P56" s="7" t="n"/>
      <c r="Q56" s="17">
        <f>IF(O56="","",IF(O56="Réglée","Aucune",IF(N56&gt;30,"Mise en demeure",IF(N56&gt;0,"Relance immédiate","Surveiller"))))</f>
        <v/>
      </c>
      <c r="R56" s="8" t="n"/>
    </row>
    <row r="57">
      <c r="A57" s="6" t="n"/>
      <c r="B57" s="7" t="n"/>
      <c r="C57" s="7" t="n"/>
      <c r="D57" s="8" t="n"/>
      <c r="E57" s="8" t="n"/>
      <c r="F57" s="9" t="n"/>
      <c r="G57" s="6" t="n"/>
      <c r="H57" s="10" t="n"/>
      <c r="I57" s="11" t="n"/>
      <c r="J57" s="12">
        <f>IF(OR(H57="",I57=""),"",H57*I57)</f>
        <v/>
      </c>
      <c r="K57" s="12">
        <f>IF(J57="","",H57+J57)</f>
        <v/>
      </c>
      <c r="L57" s="10" t="n"/>
      <c r="M57" s="12">
        <f>IF(K57="","",K57-L57)</f>
        <v/>
      </c>
      <c r="N57" s="13">
        <f>IF(OR(M57="",C57=""),"",IF(M57&lt;=0,0,MAX(0,TODAY()-C57)))</f>
        <v/>
      </c>
      <c r="O57" s="14">
        <f>IF(M57="","",IF(M57&lt;=0,"Réglée",IF(TODAY()&gt;C57,"En retard","À échéance")))</f>
        <v/>
      </c>
      <c r="P57" s="7" t="n"/>
      <c r="Q57" s="14">
        <f>IF(O57="","",IF(O57="Réglée","Aucune",IF(N57&gt;30,"Mise en demeure",IF(N57&gt;0,"Relance immédiate","Surveiller"))))</f>
        <v/>
      </c>
      <c r="R57" s="8" t="n"/>
    </row>
    <row r="58">
      <c r="A58" s="6" t="n"/>
      <c r="B58" s="7" t="n"/>
      <c r="C58" s="7" t="n"/>
      <c r="D58" s="8" t="n"/>
      <c r="E58" s="8" t="n"/>
      <c r="F58" s="9" t="n"/>
      <c r="G58" s="6" t="n"/>
      <c r="H58" s="10" t="n"/>
      <c r="I58" s="11" t="n"/>
      <c r="J58" s="15">
        <f>IF(OR(H58="",I58=""),"",H58*I58)</f>
        <v/>
      </c>
      <c r="K58" s="15">
        <f>IF(J58="","",H58+J58)</f>
        <v/>
      </c>
      <c r="L58" s="10" t="n"/>
      <c r="M58" s="15">
        <f>IF(K58="","",K58-L58)</f>
        <v/>
      </c>
      <c r="N58" s="16">
        <f>IF(OR(M58="",C58=""),"",IF(M58&lt;=0,0,MAX(0,TODAY()-C58)))</f>
        <v/>
      </c>
      <c r="O58" s="17">
        <f>IF(M58="","",IF(M58&lt;=0,"Réglée",IF(TODAY()&gt;C58,"En retard","À échéance")))</f>
        <v/>
      </c>
      <c r="P58" s="7" t="n"/>
      <c r="Q58" s="17">
        <f>IF(O58="","",IF(O58="Réglée","Aucune",IF(N58&gt;30,"Mise en demeure",IF(N58&gt;0,"Relance immédiate","Surveiller"))))</f>
        <v/>
      </c>
      <c r="R58" s="8" t="n"/>
    </row>
    <row r="59">
      <c r="A59" s="6" t="n"/>
      <c r="B59" s="7" t="n"/>
      <c r="C59" s="7" t="n"/>
      <c r="D59" s="8" t="n"/>
      <c r="E59" s="8" t="n"/>
      <c r="F59" s="9" t="n"/>
      <c r="G59" s="6" t="n"/>
      <c r="H59" s="10" t="n"/>
      <c r="I59" s="11" t="n"/>
      <c r="J59" s="12">
        <f>IF(OR(H59="",I59=""),"",H59*I59)</f>
        <v/>
      </c>
      <c r="K59" s="12">
        <f>IF(J59="","",H59+J59)</f>
        <v/>
      </c>
      <c r="L59" s="10" t="n"/>
      <c r="M59" s="12">
        <f>IF(K59="","",K59-L59)</f>
        <v/>
      </c>
      <c r="N59" s="13">
        <f>IF(OR(M59="",C59=""),"",IF(M59&lt;=0,0,MAX(0,TODAY()-C59)))</f>
        <v/>
      </c>
      <c r="O59" s="14">
        <f>IF(M59="","",IF(M59&lt;=0,"Réglée",IF(TODAY()&gt;C59,"En retard","À échéance")))</f>
        <v/>
      </c>
      <c r="P59" s="7" t="n"/>
      <c r="Q59" s="14">
        <f>IF(O59="","",IF(O59="Réglée","Aucune",IF(N59&gt;30,"Mise en demeure",IF(N59&gt;0,"Relance immédiate","Surveiller"))))</f>
        <v/>
      </c>
      <c r="R59" s="8" t="n"/>
    </row>
    <row r="60">
      <c r="A60" s="6" t="n"/>
      <c r="B60" s="7" t="n"/>
      <c r="C60" s="7" t="n"/>
      <c r="D60" s="8" t="n"/>
      <c r="E60" s="8" t="n"/>
      <c r="F60" s="9" t="n"/>
      <c r="G60" s="6" t="n"/>
      <c r="H60" s="10" t="n"/>
      <c r="I60" s="11" t="n"/>
      <c r="J60" s="15">
        <f>IF(OR(H60="",I60=""),"",H60*I60)</f>
        <v/>
      </c>
      <c r="K60" s="15">
        <f>IF(J60="","",H60+J60)</f>
        <v/>
      </c>
      <c r="L60" s="10" t="n"/>
      <c r="M60" s="15">
        <f>IF(K60="","",K60-L60)</f>
        <v/>
      </c>
      <c r="N60" s="16">
        <f>IF(OR(M60="",C60=""),"",IF(M60&lt;=0,0,MAX(0,TODAY()-C60)))</f>
        <v/>
      </c>
      <c r="O60" s="17">
        <f>IF(M60="","",IF(M60&lt;=0,"Réglée",IF(TODAY()&gt;C60,"En retard","À échéance")))</f>
        <v/>
      </c>
      <c r="P60" s="7" t="n"/>
      <c r="Q60" s="17">
        <f>IF(O60="","",IF(O60="Réglée","Aucune",IF(N60&gt;30,"Mise en demeure",IF(N60&gt;0,"Relance immédiate","Surveiller"))))</f>
        <v/>
      </c>
      <c r="R60" s="8" t="n"/>
    </row>
    <row r="61">
      <c r="A61" s="6" t="n"/>
      <c r="B61" s="7" t="n"/>
      <c r="C61" s="7" t="n"/>
      <c r="D61" s="8" t="n"/>
      <c r="E61" s="8" t="n"/>
      <c r="F61" s="9" t="n"/>
      <c r="G61" s="6" t="n"/>
      <c r="H61" s="10" t="n"/>
      <c r="I61" s="11" t="n"/>
      <c r="J61" s="12">
        <f>IF(OR(H61="",I61=""),"",H61*I61)</f>
        <v/>
      </c>
      <c r="K61" s="12">
        <f>IF(J61="","",H61+J61)</f>
        <v/>
      </c>
      <c r="L61" s="10" t="n"/>
      <c r="M61" s="12">
        <f>IF(K61="","",K61-L61)</f>
        <v/>
      </c>
      <c r="N61" s="13">
        <f>IF(OR(M61="",C61=""),"",IF(M61&lt;=0,0,MAX(0,TODAY()-C61)))</f>
        <v/>
      </c>
      <c r="O61" s="14">
        <f>IF(M61="","",IF(M61&lt;=0,"Réglée",IF(TODAY()&gt;C61,"En retard","À échéance")))</f>
        <v/>
      </c>
      <c r="P61" s="7" t="n"/>
      <c r="Q61" s="14">
        <f>IF(O61="","",IF(O61="Réglée","Aucune",IF(N61&gt;30,"Mise en demeure",IF(N61&gt;0,"Relance immédiate","Surveiller"))))</f>
        <v/>
      </c>
      <c r="R61" s="8" t="n"/>
    </row>
    <row r="62">
      <c r="A62" s="6" t="n"/>
      <c r="B62" s="7" t="n"/>
      <c r="C62" s="7" t="n"/>
      <c r="D62" s="8" t="n"/>
      <c r="E62" s="8" t="n"/>
      <c r="F62" s="9" t="n"/>
      <c r="G62" s="6" t="n"/>
      <c r="H62" s="10" t="n"/>
      <c r="I62" s="11" t="n"/>
      <c r="J62" s="15">
        <f>IF(OR(H62="",I62=""),"",H62*I62)</f>
        <v/>
      </c>
      <c r="K62" s="15">
        <f>IF(J62="","",H62+J62)</f>
        <v/>
      </c>
      <c r="L62" s="10" t="n"/>
      <c r="M62" s="15">
        <f>IF(K62="","",K62-L62)</f>
        <v/>
      </c>
      <c r="N62" s="16">
        <f>IF(OR(M62="",C62=""),"",IF(M62&lt;=0,0,MAX(0,TODAY()-C62)))</f>
        <v/>
      </c>
      <c r="O62" s="17">
        <f>IF(M62="","",IF(M62&lt;=0,"Réglée",IF(TODAY()&gt;C62,"En retard","À échéance")))</f>
        <v/>
      </c>
      <c r="P62" s="7" t="n"/>
      <c r="Q62" s="17">
        <f>IF(O62="","",IF(O62="Réglée","Aucune",IF(N62&gt;30,"Mise en demeure",IF(N62&gt;0,"Relance immédiate","Surveiller"))))</f>
        <v/>
      </c>
      <c r="R62" s="8" t="n"/>
    </row>
    <row r="63">
      <c r="A63" s="6" t="n"/>
      <c r="B63" s="7" t="n"/>
      <c r="C63" s="7" t="n"/>
      <c r="D63" s="8" t="n"/>
      <c r="E63" s="8" t="n"/>
      <c r="F63" s="9" t="n"/>
      <c r="G63" s="6" t="n"/>
      <c r="H63" s="10" t="n"/>
      <c r="I63" s="11" t="n"/>
      <c r="J63" s="12">
        <f>IF(OR(H63="",I63=""),"",H63*I63)</f>
        <v/>
      </c>
      <c r="K63" s="12">
        <f>IF(J63="","",H63+J63)</f>
        <v/>
      </c>
      <c r="L63" s="10" t="n"/>
      <c r="M63" s="12">
        <f>IF(K63="","",K63-L63)</f>
        <v/>
      </c>
      <c r="N63" s="13">
        <f>IF(OR(M63="",C63=""),"",IF(M63&lt;=0,0,MAX(0,TODAY()-C63)))</f>
        <v/>
      </c>
      <c r="O63" s="14">
        <f>IF(M63="","",IF(M63&lt;=0,"Réglée",IF(TODAY()&gt;C63,"En retard","À échéance")))</f>
        <v/>
      </c>
      <c r="P63" s="7" t="n"/>
      <c r="Q63" s="14">
        <f>IF(O63="","",IF(O63="Réglée","Aucune",IF(N63&gt;30,"Mise en demeure",IF(N63&gt;0,"Relance immédiate","Surveiller"))))</f>
        <v/>
      </c>
      <c r="R63" s="8" t="n"/>
    </row>
    <row r="64">
      <c r="A64" s="6" t="n"/>
      <c r="B64" s="7" t="n"/>
      <c r="C64" s="7" t="n"/>
      <c r="D64" s="8" t="n"/>
      <c r="E64" s="8" t="n"/>
      <c r="F64" s="9" t="n"/>
      <c r="G64" s="6" t="n"/>
      <c r="H64" s="10" t="n"/>
      <c r="I64" s="11" t="n"/>
      <c r="J64" s="15">
        <f>IF(OR(H64="",I64=""),"",H64*I64)</f>
        <v/>
      </c>
      <c r="K64" s="15">
        <f>IF(J64="","",H64+J64)</f>
        <v/>
      </c>
      <c r="L64" s="10" t="n"/>
      <c r="M64" s="15">
        <f>IF(K64="","",K64-L64)</f>
        <v/>
      </c>
      <c r="N64" s="16">
        <f>IF(OR(M64="",C64=""),"",IF(M64&lt;=0,0,MAX(0,TODAY()-C64)))</f>
        <v/>
      </c>
      <c r="O64" s="17">
        <f>IF(M64="","",IF(M64&lt;=0,"Réglée",IF(TODAY()&gt;C64,"En retard","À échéance")))</f>
        <v/>
      </c>
      <c r="P64" s="7" t="n"/>
      <c r="Q64" s="17">
        <f>IF(O64="","",IF(O64="Réglée","Aucune",IF(N64&gt;30,"Mise en demeure",IF(N64&gt;0,"Relance immédiate","Surveiller"))))</f>
        <v/>
      </c>
      <c r="R64" s="8" t="n"/>
    </row>
    <row r="65">
      <c r="A65" s="6" t="n"/>
      <c r="B65" s="7" t="n"/>
      <c r="C65" s="7" t="n"/>
      <c r="D65" s="8" t="n"/>
      <c r="E65" s="8" t="n"/>
      <c r="F65" s="9" t="n"/>
      <c r="G65" s="6" t="n"/>
      <c r="H65" s="10" t="n"/>
      <c r="I65" s="11" t="n"/>
      <c r="J65" s="12">
        <f>IF(OR(H65="",I65=""),"",H65*I65)</f>
        <v/>
      </c>
      <c r="K65" s="12">
        <f>IF(J65="","",H65+J65)</f>
        <v/>
      </c>
      <c r="L65" s="10" t="n"/>
      <c r="M65" s="12">
        <f>IF(K65="","",K65-L65)</f>
        <v/>
      </c>
      <c r="N65" s="13">
        <f>IF(OR(M65="",C65=""),"",IF(M65&lt;=0,0,MAX(0,TODAY()-C65)))</f>
        <v/>
      </c>
      <c r="O65" s="14">
        <f>IF(M65="","",IF(M65&lt;=0,"Réglée",IF(TODAY()&gt;C65,"En retard","À échéance")))</f>
        <v/>
      </c>
      <c r="P65" s="7" t="n"/>
      <c r="Q65" s="14">
        <f>IF(O65="","",IF(O65="Réglée","Aucune",IF(N65&gt;30,"Mise en demeure",IF(N65&gt;0,"Relance immédiate","Surveiller"))))</f>
        <v/>
      </c>
      <c r="R65" s="8" t="n"/>
    </row>
    <row r="66">
      <c r="A66" s="6" t="n"/>
      <c r="B66" s="7" t="n"/>
      <c r="C66" s="7" t="n"/>
      <c r="D66" s="8" t="n"/>
      <c r="E66" s="8" t="n"/>
      <c r="F66" s="9" t="n"/>
      <c r="G66" s="6" t="n"/>
      <c r="H66" s="10" t="n"/>
      <c r="I66" s="11" t="n"/>
      <c r="J66" s="15">
        <f>IF(OR(H66="",I66=""),"",H66*I66)</f>
        <v/>
      </c>
      <c r="K66" s="15">
        <f>IF(J66="","",H66+J66)</f>
        <v/>
      </c>
      <c r="L66" s="10" t="n"/>
      <c r="M66" s="15">
        <f>IF(K66="","",K66-L66)</f>
        <v/>
      </c>
      <c r="N66" s="16">
        <f>IF(OR(M66="",C66=""),"",IF(M66&lt;=0,0,MAX(0,TODAY()-C66)))</f>
        <v/>
      </c>
      <c r="O66" s="17">
        <f>IF(M66="","",IF(M66&lt;=0,"Réglée",IF(TODAY()&gt;C66,"En retard","À échéance")))</f>
        <v/>
      </c>
      <c r="P66" s="7" t="n"/>
      <c r="Q66" s="17">
        <f>IF(O66="","",IF(O66="Réglée","Aucune",IF(N66&gt;30,"Mise en demeure",IF(N66&gt;0,"Relance immédiate","Surveiller"))))</f>
        <v/>
      </c>
      <c r="R66" s="8" t="n"/>
    </row>
    <row r="67">
      <c r="A67" s="6" t="n"/>
      <c r="B67" s="7" t="n"/>
      <c r="C67" s="7" t="n"/>
      <c r="D67" s="8" t="n"/>
      <c r="E67" s="8" t="n"/>
      <c r="F67" s="9" t="n"/>
      <c r="G67" s="6" t="n"/>
      <c r="H67" s="10" t="n"/>
      <c r="I67" s="11" t="n"/>
      <c r="J67" s="12">
        <f>IF(OR(H67="",I67=""),"",H67*I67)</f>
        <v/>
      </c>
      <c r="K67" s="12">
        <f>IF(J67="","",H67+J67)</f>
        <v/>
      </c>
      <c r="L67" s="10" t="n"/>
      <c r="M67" s="12">
        <f>IF(K67="","",K67-L67)</f>
        <v/>
      </c>
      <c r="N67" s="13">
        <f>IF(OR(M67="",C67=""),"",IF(M67&lt;=0,0,MAX(0,TODAY()-C67)))</f>
        <v/>
      </c>
      <c r="O67" s="14">
        <f>IF(M67="","",IF(M67&lt;=0,"Réglée",IF(TODAY()&gt;C67,"En retard","À échéance")))</f>
        <v/>
      </c>
      <c r="P67" s="7" t="n"/>
      <c r="Q67" s="14">
        <f>IF(O67="","",IF(O67="Réglée","Aucune",IF(N67&gt;30,"Mise en demeure",IF(N67&gt;0,"Relance immédiate","Surveiller"))))</f>
        <v/>
      </c>
      <c r="R67" s="8" t="n"/>
    </row>
    <row r="68">
      <c r="A68" s="6" t="n"/>
      <c r="B68" s="7" t="n"/>
      <c r="C68" s="7" t="n"/>
      <c r="D68" s="8" t="n"/>
      <c r="E68" s="8" t="n"/>
      <c r="F68" s="9" t="n"/>
      <c r="G68" s="6" t="n"/>
      <c r="H68" s="10" t="n"/>
      <c r="I68" s="11" t="n"/>
      <c r="J68" s="15">
        <f>IF(OR(H68="",I68=""),"",H68*I68)</f>
        <v/>
      </c>
      <c r="K68" s="15">
        <f>IF(J68="","",H68+J68)</f>
        <v/>
      </c>
      <c r="L68" s="10" t="n"/>
      <c r="M68" s="15">
        <f>IF(K68="","",K68-L68)</f>
        <v/>
      </c>
      <c r="N68" s="16">
        <f>IF(OR(M68="",C68=""),"",IF(M68&lt;=0,0,MAX(0,TODAY()-C68)))</f>
        <v/>
      </c>
      <c r="O68" s="17">
        <f>IF(M68="","",IF(M68&lt;=0,"Réglée",IF(TODAY()&gt;C68,"En retard","À échéance")))</f>
        <v/>
      </c>
      <c r="P68" s="7" t="n"/>
      <c r="Q68" s="17">
        <f>IF(O68="","",IF(O68="Réglée","Aucune",IF(N68&gt;30,"Mise en demeure",IF(N68&gt;0,"Relance immédiate","Surveiller"))))</f>
        <v/>
      </c>
      <c r="R68" s="8" t="n"/>
    </row>
    <row r="69">
      <c r="A69" s="6" t="n"/>
      <c r="B69" s="7" t="n"/>
      <c r="C69" s="7" t="n"/>
      <c r="D69" s="8" t="n"/>
      <c r="E69" s="8" t="n"/>
      <c r="F69" s="9" t="n"/>
      <c r="G69" s="6" t="n"/>
      <c r="H69" s="10" t="n"/>
      <c r="I69" s="11" t="n"/>
      <c r="J69" s="12">
        <f>IF(OR(H69="",I69=""),"",H69*I69)</f>
        <v/>
      </c>
      <c r="K69" s="12">
        <f>IF(J69="","",H69+J69)</f>
        <v/>
      </c>
      <c r="L69" s="10" t="n"/>
      <c r="M69" s="12">
        <f>IF(K69="","",K69-L69)</f>
        <v/>
      </c>
      <c r="N69" s="13">
        <f>IF(OR(M69="",C69=""),"",IF(M69&lt;=0,0,MAX(0,TODAY()-C69)))</f>
        <v/>
      </c>
      <c r="O69" s="14">
        <f>IF(M69="","",IF(M69&lt;=0,"Réglée",IF(TODAY()&gt;C69,"En retard","À échéance")))</f>
        <v/>
      </c>
      <c r="P69" s="7" t="n"/>
      <c r="Q69" s="14">
        <f>IF(O69="","",IF(O69="Réglée","Aucune",IF(N69&gt;30,"Mise en demeure",IF(N69&gt;0,"Relance immédiate","Surveiller"))))</f>
        <v/>
      </c>
      <c r="R69" s="8" t="n"/>
    </row>
    <row r="70">
      <c r="A70" s="6" t="n"/>
      <c r="B70" s="7" t="n"/>
      <c r="C70" s="7" t="n"/>
      <c r="D70" s="8" t="n"/>
      <c r="E70" s="8" t="n"/>
      <c r="F70" s="9" t="n"/>
      <c r="G70" s="6" t="n"/>
      <c r="H70" s="10" t="n"/>
      <c r="I70" s="11" t="n"/>
      <c r="J70" s="15">
        <f>IF(OR(H70="",I70=""),"",H70*I70)</f>
        <v/>
      </c>
      <c r="K70" s="15">
        <f>IF(J70="","",H70+J70)</f>
        <v/>
      </c>
      <c r="L70" s="10" t="n"/>
      <c r="M70" s="15">
        <f>IF(K70="","",K70-L70)</f>
        <v/>
      </c>
      <c r="N70" s="16">
        <f>IF(OR(M70="",C70=""),"",IF(M70&lt;=0,0,MAX(0,TODAY()-C70)))</f>
        <v/>
      </c>
      <c r="O70" s="17">
        <f>IF(M70="","",IF(M70&lt;=0,"Réglée",IF(TODAY()&gt;C70,"En retard","À échéance")))</f>
        <v/>
      </c>
      <c r="P70" s="7" t="n"/>
      <c r="Q70" s="17">
        <f>IF(O70="","",IF(O70="Réglée","Aucune",IF(N70&gt;30,"Mise en demeure",IF(N70&gt;0,"Relance immédiate","Surveiller"))))</f>
        <v/>
      </c>
      <c r="R70" s="8" t="n"/>
    </row>
    <row r="71">
      <c r="A71" s="6" t="n"/>
      <c r="B71" s="7" t="n"/>
      <c r="C71" s="7" t="n"/>
      <c r="D71" s="8" t="n"/>
      <c r="E71" s="8" t="n"/>
      <c r="F71" s="9" t="n"/>
      <c r="G71" s="6" t="n"/>
      <c r="H71" s="10" t="n"/>
      <c r="I71" s="11" t="n"/>
      <c r="J71" s="12">
        <f>IF(OR(H71="",I71=""),"",H71*I71)</f>
        <v/>
      </c>
      <c r="K71" s="12">
        <f>IF(J71="","",H71+J71)</f>
        <v/>
      </c>
      <c r="L71" s="10" t="n"/>
      <c r="M71" s="12">
        <f>IF(K71="","",K71-L71)</f>
        <v/>
      </c>
      <c r="N71" s="13">
        <f>IF(OR(M71="",C71=""),"",IF(M71&lt;=0,0,MAX(0,TODAY()-C71)))</f>
        <v/>
      </c>
      <c r="O71" s="14">
        <f>IF(M71="","",IF(M71&lt;=0,"Réglée",IF(TODAY()&gt;C71,"En retard","À échéance")))</f>
        <v/>
      </c>
      <c r="P71" s="7" t="n"/>
      <c r="Q71" s="14">
        <f>IF(O71="","",IF(O71="Réglée","Aucune",IF(N71&gt;30,"Mise en demeure",IF(N71&gt;0,"Relance immédiate","Surveiller"))))</f>
        <v/>
      </c>
      <c r="R71" s="8" t="n"/>
    </row>
    <row r="72">
      <c r="A72" s="6" t="n"/>
      <c r="B72" s="7" t="n"/>
      <c r="C72" s="7" t="n"/>
      <c r="D72" s="8" t="n"/>
      <c r="E72" s="8" t="n"/>
      <c r="F72" s="9" t="n"/>
      <c r="G72" s="6" t="n"/>
      <c r="H72" s="10" t="n"/>
      <c r="I72" s="11" t="n"/>
      <c r="J72" s="15">
        <f>IF(OR(H72="",I72=""),"",H72*I72)</f>
        <v/>
      </c>
      <c r="K72" s="15">
        <f>IF(J72="","",H72+J72)</f>
        <v/>
      </c>
      <c r="L72" s="10" t="n"/>
      <c r="M72" s="15">
        <f>IF(K72="","",K72-L72)</f>
        <v/>
      </c>
      <c r="N72" s="16">
        <f>IF(OR(M72="",C72=""),"",IF(M72&lt;=0,0,MAX(0,TODAY()-C72)))</f>
        <v/>
      </c>
      <c r="O72" s="17">
        <f>IF(M72="","",IF(M72&lt;=0,"Réglée",IF(TODAY()&gt;C72,"En retard","À échéance")))</f>
        <v/>
      </c>
      <c r="P72" s="7" t="n"/>
      <c r="Q72" s="17">
        <f>IF(O72="","",IF(O72="Réglée","Aucune",IF(N72&gt;30,"Mise en demeure",IF(N72&gt;0,"Relance immédiate","Surveiller"))))</f>
        <v/>
      </c>
      <c r="R72" s="8" t="n"/>
    </row>
    <row r="73">
      <c r="A73" s="6" t="n"/>
      <c r="B73" s="7" t="n"/>
      <c r="C73" s="7" t="n"/>
      <c r="D73" s="8" t="n"/>
      <c r="E73" s="8" t="n"/>
      <c r="F73" s="9" t="n"/>
      <c r="G73" s="6" t="n"/>
      <c r="H73" s="10" t="n"/>
      <c r="I73" s="11" t="n"/>
      <c r="J73" s="12">
        <f>IF(OR(H73="",I73=""),"",H73*I73)</f>
        <v/>
      </c>
      <c r="K73" s="12">
        <f>IF(J73="","",H73+J73)</f>
        <v/>
      </c>
      <c r="L73" s="10" t="n"/>
      <c r="M73" s="12">
        <f>IF(K73="","",K73-L73)</f>
        <v/>
      </c>
      <c r="N73" s="13">
        <f>IF(OR(M73="",C73=""),"",IF(M73&lt;=0,0,MAX(0,TODAY()-C73)))</f>
        <v/>
      </c>
      <c r="O73" s="14">
        <f>IF(M73="","",IF(M73&lt;=0,"Réglée",IF(TODAY()&gt;C73,"En retard","À échéance")))</f>
        <v/>
      </c>
      <c r="P73" s="7" t="n"/>
      <c r="Q73" s="14">
        <f>IF(O73="","",IF(O73="Réglée","Aucune",IF(N73&gt;30,"Mise en demeure",IF(N73&gt;0,"Relance immédiate","Surveiller"))))</f>
        <v/>
      </c>
      <c r="R73" s="8" t="n"/>
    </row>
    <row r="74">
      <c r="A74" s="6" t="n"/>
      <c r="B74" s="7" t="n"/>
      <c r="C74" s="7" t="n"/>
      <c r="D74" s="8" t="n"/>
      <c r="E74" s="8" t="n"/>
      <c r="F74" s="9" t="n"/>
      <c r="G74" s="6" t="n"/>
      <c r="H74" s="10" t="n"/>
      <c r="I74" s="11" t="n"/>
      <c r="J74" s="15">
        <f>IF(OR(H74="",I74=""),"",H74*I74)</f>
        <v/>
      </c>
      <c r="K74" s="15">
        <f>IF(J74="","",H74+J74)</f>
        <v/>
      </c>
      <c r="L74" s="10" t="n"/>
      <c r="M74" s="15">
        <f>IF(K74="","",K74-L74)</f>
        <v/>
      </c>
      <c r="N74" s="16">
        <f>IF(OR(M74="",C74=""),"",IF(M74&lt;=0,0,MAX(0,TODAY()-C74)))</f>
        <v/>
      </c>
      <c r="O74" s="17">
        <f>IF(M74="","",IF(M74&lt;=0,"Réglée",IF(TODAY()&gt;C74,"En retard","À échéance")))</f>
        <v/>
      </c>
      <c r="P74" s="7" t="n"/>
      <c r="Q74" s="17">
        <f>IF(O74="","",IF(O74="Réglée","Aucune",IF(N74&gt;30,"Mise en demeure",IF(N74&gt;0,"Relance immédiate","Surveiller"))))</f>
        <v/>
      </c>
      <c r="R74" s="8" t="n"/>
    </row>
    <row r="75">
      <c r="A75" s="6" t="n"/>
      <c r="B75" s="7" t="n"/>
      <c r="C75" s="7" t="n"/>
      <c r="D75" s="8" t="n"/>
      <c r="E75" s="8" t="n"/>
      <c r="F75" s="9" t="n"/>
      <c r="G75" s="6" t="n"/>
      <c r="H75" s="10" t="n"/>
      <c r="I75" s="11" t="n"/>
      <c r="J75" s="12">
        <f>IF(OR(H75="",I75=""),"",H75*I75)</f>
        <v/>
      </c>
      <c r="K75" s="12">
        <f>IF(J75="","",H75+J75)</f>
        <v/>
      </c>
      <c r="L75" s="10" t="n"/>
      <c r="M75" s="12">
        <f>IF(K75="","",K75-L75)</f>
        <v/>
      </c>
      <c r="N75" s="13">
        <f>IF(OR(M75="",C75=""),"",IF(M75&lt;=0,0,MAX(0,TODAY()-C75)))</f>
        <v/>
      </c>
      <c r="O75" s="14">
        <f>IF(M75="","",IF(M75&lt;=0,"Réglée",IF(TODAY()&gt;C75,"En retard","À échéance")))</f>
        <v/>
      </c>
      <c r="P75" s="7" t="n"/>
      <c r="Q75" s="14">
        <f>IF(O75="","",IF(O75="Réglée","Aucune",IF(N75&gt;30,"Mise en demeure",IF(N75&gt;0,"Relance immédiate","Surveiller"))))</f>
        <v/>
      </c>
      <c r="R75" s="8" t="n"/>
    </row>
    <row r="76">
      <c r="A76" s="6" t="n"/>
      <c r="B76" s="7" t="n"/>
      <c r="C76" s="7" t="n"/>
      <c r="D76" s="8" t="n"/>
      <c r="E76" s="8" t="n"/>
      <c r="F76" s="9" t="n"/>
      <c r="G76" s="6" t="n"/>
      <c r="H76" s="10" t="n"/>
      <c r="I76" s="11" t="n"/>
      <c r="J76" s="15">
        <f>IF(OR(H76="",I76=""),"",H76*I76)</f>
        <v/>
      </c>
      <c r="K76" s="15">
        <f>IF(J76="","",H76+J76)</f>
        <v/>
      </c>
      <c r="L76" s="10" t="n"/>
      <c r="M76" s="15">
        <f>IF(K76="","",K76-L76)</f>
        <v/>
      </c>
      <c r="N76" s="16">
        <f>IF(OR(M76="",C76=""),"",IF(M76&lt;=0,0,MAX(0,TODAY()-C76)))</f>
        <v/>
      </c>
      <c r="O76" s="17">
        <f>IF(M76="","",IF(M76&lt;=0,"Réglée",IF(TODAY()&gt;C76,"En retard","À échéance")))</f>
        <v/>
      </c>
      <c r="P76" s="7" t="n"/>
      <c r="Q76" s="17">
        <f>IF(O76="","",IF(O76="Réglée","Aucune",IF(N76&gt;30,"Mise en demeure",IF(N76&gt;0,"Relance immédiate","Surveiller"))))</f>
        <v/>
      </c>
      <c r="R76" s="8" t="n"/>
    </row>
    <row r="77">
      <c r="A77" s="6" t="n"/>
      <c r="B77" s="7" t="n"/>
      <c r="C77" s="7" t="n"/>
      <c r="D77" s="8" t="n"/>
      <c r="E77" s="8" t="n"/>
      <c r="F77" s="9" t="n"/>
      <c r="G77" s="6" t="n"/>
      <c r="H77" s="10" t="n"/>
      <c r="I77" s="11" t="n"/>
      <c r="J77" s="12">
        <f>IF(OR(H77="",I77=""),"",H77*I77)</f>
        <v/>
      </c>
      <c r="K77" s="12">
        <f>IF(J77="","",H77+J77)</f>
        <v/>
      </c>
      <c r="L77" s="10" t="n"/>
      <c r="M77" s="12">
        <f>IF(K77="","",K77-L77)</f>
        <v/>
      </c>
      <c r="N77" s="13">
        <f>IF(OR(M77="",C77=""),"",IF(M77&lt;=0,0,MAX(0,TODAY()-C77)))</f>
        <v/>
      </c>
      <c r="O77" s="14">
        <f>IF(M77="","",IF(M77&lt;=0,"Réglée",IF(TODAY()&gt;C77,"En retard","À échéance")))</f>
        <v/>
      </c>
      <c r="P77" s="7" t="n"/>
      <c r="Q77" s="14">
        <f>IF(O77="","",IF(O77="Réglée","Aucune",IF(N77&gt;30,"Mise en demeure",IF(N77&gt;0,"Relance immédiate","Surveiller"))))</f>
        <v/>
      </c>
      <c r="R77" s="8" t="n"/>
    </row>
    <row r="78">
      <c r="A78" s="6" t="n"/>
      <c r="B78" s="7" t="n"/>
      <c r="C78" s="7" t="n"/>
      <c r="D78" s="8" t="n"/>
      <c r="E78" s="8" t="n"/>
      <c r="F78" s="9" t="n"/>
      <c r="G78" s="6" t="n"/>
      <c r="H78" s="10" t="n"/>
      <c r="I78" s="11" t="n"/>
      <c r="J78" s="15">
        <f>IF(OR(H78="",I78=""),"",H78*I78)</f>
        <v/>
      </c>
      <c r="K78" s="15">
        <f>IF(J78="","",H78+J78)</f>
        <v/>
      </c>
      <c r="L78" s="10" t="n"/>
      <c r="M78" s="15">
        <f>IF(K78="","",K78-L78)</f>
        <v/>
      </c>
      <c r="N78" s="16">
        <f>IF(OR(M78="",C78=""),"",IF(M78&lt;=0,0,MAX(0,TODAY()-C78)))</f>
        <v/>
      </c>
      <c r="O78" s="17">
        <f>IF(M78="","",IF(M78&lt;=0,"Réglée",IF(TODAY()&gt;C78,"En retard","À échéance")))</f>
        <v/>
      </c>
      <c r="P78" s="7" t="n"/>
      <c r="Q78" s="17">
        <f>IF(O78="","",IF(O78="Réglée","Aucune",IF(N78&gt;30,"Mise en demeure",IF(N78&gt;0,"Relance immédiate","Surveiller"))))</f>
        <v/>
      </c>
      <c r="R78" s="8" t="n"/>
    </row>
    <row r="79">
      <c r="A79" s="6" t="n"/>
      <c r="B79" s="7" t="n"/>
      <c r="C79" s="7" t="n"/>
      <c r="D79" s="8" t="n"/>
      <c r="E79" s="8" t="n"/>
      <c r="F79" s="9" t="n"/>
      <c r="G79" s="6" t="n"/>
      <c r="H79" s="10" t="n"/>
      <c r="I79" s="11" t="n"/>
      <c r="J79" s="12">
        <f>IF(OR(H79="",I79=""),"",H79*I79)</f>
        <v/>
      </c>
      <c r="K79" s="12">
        <f>IF(J79="","",H79+J79)</f>
        <v/>
      </c>
      <c r="L79" s="10" t="n"/>
      <c r="M79" s="12">
        <f>IF(K79="","",K79-L79)</f>
        <v/>
      </c>
      <c r="N79" s="13">
        <f>IF(OR(M79="",C79=""),"",IF(M79&lt;=0,0,MAX(0,TODAY()-C79)))</f>
        <v/>
      </c>
      <c r="O79" s="14">
        <f>IF(M79="","",IF(M79&lt;=0,"Réglée",IF(TODAY()&gt;C79,"En retard","À échéance")))</f>
        <v/>
      </c>
      <c r="P79" s="7" t="n"/>
      <c r="Q79" s="14">
        <f>IF(O79="","",IF(O79="Réglée","Aucune",IF(N79&gt;30,"Mise en demeure",IF(N79&gt;0,"Relance immédiate","Surveiller"))))</f>
        <v/>
      </c>
      <c r="R79" s="8" t="n"/>
    </row>
    <row r="80">
      <c r="A80" s="6" t="n"/>
      <c r="B80" s="7" t="n"/>
      <c r="C80" s="7" t="n"/>
      <c r="D80" s="8" t="n"/>
      <c r="E80" s="8" t="n"/>
      <c r="F80" s="9" t="n"/>
      <c r="G80" s="6" t="n"/>
      <c r="H80" s="10" t="n"/>
      <c r="I80" s="11" t="n"/>
      <c r="J80" s="15">
        <f>IF(OR(H80="",I80=""),"",H80*I80)</f>
        <v/>
      </c>
      <c r="K80" s="15">
        <f>IF(J80="","",H80+J80)</f>
        <v/>
      </c>
      <c r="L80" s="10" t="n"/>
      <c r="M80" s="15">
        <f>IF(K80="","",K80-L80)</f>
        <v/>
      </c>
      <c r="N80" s="16">
        <f>IF(OR(M80="",C80=""),"",IF(M80&lt;=0,0,MAX(0,TODAY()-C80)))</f>
        <v/>
      </c>
      <c r="O80" s="17">
        <f>IF(M80="","",IF(M80&lt;=0,"Réglée",IF(TODAY()&gt;C80,"En retard","À échéance")))</f>
        <v/>
      </c>
      <c r="P80" s="7" t="n"/>
      <c r="Q80" s="17">
        <f>IF(O80="","",IF(O80="Réglée","Aucune",IF(N80&gt;30,"Mise en demeure",IF(N80&gt;0,"Relance immédiate","Surveiller"))))</f>
        <v/>
      </c>
      <c r="R80" s="8" t="n"/>
    </row>
    <row r="81">
      <c r="A81" s="6" t="n"/>
      <c r="B81" s="7" t="n"/>
      <c r="C81" s="7" t="n"/>
      <c r="D81" s="8" t="n"/>
      <c r="E81" s="8" t="n"/>
      <c r="F81" s="9" t="n"/>
      <c r="G81" s="6" t="n"/>
      <c r="H81" s="10" t="n"/>
      <c r="I81" s="11" t="n"/>
      <c r="J81" s="12">
        <f>IF(OR(H81="",I81=""),"",H81*I81)</f>
        <v/>
      </c>
      <c r="K81" s="12">
        <f>IF(J81="","",H81+J81)</f>
        <v/>
      </c>
      <c r="L81" s="10" t="n"/>
      <c r="M81" s="12">
        <f>IF(K81="","",K81-L81)</f>
        <v/>
      </c>
      <c r="N81" s="13">
        <f>IF(OR(M81="",C81=""),"",IF(M81&lt;=0,0,MAX(0,TODAY()-C81)))</f>
        <v/>
      </c>
      <c r="O81" s="14">
        <f>IF(M81="","",IF(M81&lt;=0,"Réglée",IF(TODAY()&gt;C81,"En retard","À échéance")))</f>
        <v/>
      </c>
      <c r="P81" s="7" t="n"/>
      <c r="Q81" s="14">
        <f>IF(O81="","",IF(O81="Réglée","Aucune",IF(N81&gt;30,"Mise en demeure",IF(N81&gt;0,"Relance immédiate","Surveiller"))))</f>
        <v/>
      </c>
      <c r="R81" s="8" t="n"/>
    </row>
    <row r="82">
      <c r="A82" s="6" t="n"/>
      <c r="B82" s="7" t="n"/>
      <c r="C82" s="7" t="n"/>
      <c r="D82" s="8" t="n"/>
      <c r="E82" s="8" t="n"/>
      <c r="F82" s="9" t="n"/>
      <c r="G82" s="6" t="n"/>
      <c r="H82" s="10" t="n"/>
      <c r="I82" s="11" t="n"/>
      <c r="J82" s="15">
        <f>IF(OR(H82="",I82=""),"",H82*I82)</f>
        <v/>
      </c>
      <c r="K82" s="15">
        <f>IF(J82="","",H82+J82)</f>
        <v/>
      </c>
      <c r="L82" s="10" t="n"/>
      <c r="M82" s="15">
        <f>IF(K82="","",K82-L82)</f>
        <v/>
      </c>
      <c r="N82" s="16">
        <f>IF(OR(M82="",C82=""),"",IF(M82&lt;=0,0,MAX(0,TODAY()-C82)))</f>
        <v/>
      </c>
      <c r="O82" s="17">
        <f>IF(M82="","",IF(M82&lt;=0,"Réglée",IF(TODAY()&gt;C82,"En retard","À échéance")))</f>
        <v/>
      </c>
      <c r="P82" s="7" t="n"/>
      <c r="Q82" s="17">
        <f>IF(O82="","",IF(O82="Réglée","Aucune",IF(N82&gt;30,"Mise en demeure",IF(N82&gt;0,"Relance immédiate","Surveiller"))))</f>
        <v/>
      </c>
      <c r="R82" s="8" t="n"/>
    </row>
    <row r="83">
      <c r="A83" s="6" t="n"/>
      <c r="B83" s="7" t="n"/>
      <c r="C83" s="7" t="n"/>
      <c r="D83" s="8" t="n"/>
      <c r="E83" s="8" t="n"/>
      <c r="F83" s="9" t="n"/>
      <c r="G83" s="6" t="n"/>
      <c r="H83" s="10" t="n"/>
      <c r="I83" s="11" t="n"/>
      <c r="J83" s="12">
        <f>IF(OR(H83="",I83=""),"",H83*I83)</f>
        <v/>
      </c>
      <c r="K83" s="12">
        <f>IF(J83="","",H83+J83)</f>
        <v/>
      </c>
      <c r="L83" s="10" t="n"/>
      <c r="M83" s="12">
        <f>IF(K83="","",K83-L83)</f>
        <v/>
      </c>
      <c r="N83" s="13">
        <f>IF(OR(M83="",C83=""),"",IF(M83&lt;=0,0,MAX(0,TODAY()-C83)))</f>
        <v/>
      </c>
      <c r="O83" s="14">
        <f>IF(M83="","",IF(M83&lt;=0,"Réglée",IF(TODAY()&gt;C83,"En retard","À échéance")))</f>
        <v/>
      </c>
      <c r="P83" s="7" t="n"/>
      <c r="Q83" s="14">
        <f>IF(O83="","",IF(O83="Réglée","Aucune",IF(N83&gt;30,"Mise en demeure",IF(N83&gt;0,"Relance immédiate","Surveiller"))))</f>
        <v/>
      </c>
      <c r="R83" s="8" t="n"/>
    </row>
    <row r="84">
      <c r="A84" s="6" t="n"/>
      <c r="B84" s="7" t="n"/>
      <c r="C84" s="7" t="n"/>
      <c r="D84" s="8" t="n"/>
      <c r="E84" s="8" t="n"/>
      <c r="F84" s="9" t="n"/>
      <c r="G84" s="6" t="n"/>
      <c r="H84" s="10" t="n"/>
      <c r="I84" s="11" t="n"/>
      <c r="J84" s="15">
        <f>IF(OR(H84="",I84=""),"",H84*I84)</f>
        <v/>
      </c>
      <c r="K84" s="15">
        <f>IF(J84="","",H84+J84)</f>
        <v/>
      </c>
      <c r="L84" s="10" t="n"/>
      <c r="M84" s="15">
        <f>IF(K84="","",K84-L84)</f>
        <v/>
      </c>
      <c r="N84" s="16">
        <f>IF(OR(M84="",C84=""),"",IF(M84&lt;=0,0,MAX(0,TODAY()-C84)))</f>
        <v/>
      </c>
      <c r="O84" s="17">
        <f>IF(M84="","",IF(M84&lt;=0,"Réglée",IF(TODAY()&gt;C84,"En retard","À échéance")))</f>
        <v/>
      </c>
      <c r="P84" s="7" t="n"/>
      <c r="Q84" s="17">
        <f>IF(O84="","",IF(O84="Réglée","Aucune",IF(N84&gt;30,"Mise en demeure",IF(N84&gt;0,"Relance immédiate","Surveiller"))))</f>
        <v/>
      </c>
      <c r="R84" s="8" t="n"/>
    </row>
    <row r="85">
      <c r="A85" s="6" t="n"/>
      <c r="B85" s="7" t="n"/>
      <c r="C85" s="7" t="n"/>
      <c r="D85" s="8" t="n"/>
      <c r="E85" s="8" t="n"/>
      <c r="F85" s="9" t="n"/>
      <c r="G85" s="6" t="n"/>
      <c r="H85" s="10" t="n"/>
      <c r="I85" s="11" t="n"/>
      <c r="J85" s="12">
        <f>IF(OR(H85="",I85=""),"",H85*I85)</f>
        <v/>
      </c>
      <c r="K85" s="12">
        <f>IF(J85="","",H85+J85)</f>
        <v/>
      </c>
      <c r="L85" s="10" t="n"/>
      <c r="M85" s="12">
        <f>IF(K85="","",K85-L85)</f>
        <v/>
      </c>
      <c r="N85" s="13">
        <f>IF(OR(M85="",C85=""),"",IF(M85&lt;=0,0,MAX(0,TODAY()-C85)))</f>
        <v/>
      </c>
      <c r="O85" s="14">
        <f>IF(M85="","",IF(M85&lt;=0,"Réglée",IF(TODAY()&gt;C85,"En retard","À échéance")))</f>
        <v/>
      </c>
      <c r="P85" s="7" t="n"/>
      <c r="Q85" s="14">
        <f>IF(O85="","",IF(O85="Réglée","Aucune",IF(N85&gt;30,"Mise en demeure",IF(N85&gt;0,"Relance immédiate","Surveiller"))))</f>
        <v/>
      </c>
      <c r="R85" s="8" t="n"/>
    </row>
    <row r="86">
      <c r="A86" s="6" t="n"/>
      <c r="B86" s="7" t="n"/>
      <c r="C86" s="7" t="n"/>
      <c r="D86" s="8" t="n"/>
      <c r="E86" s="8" t="n"/>
      <c r="F86" s="9" t="n"/>
      <c r="G86" s="6" t="n"/>
      <c r="H86" s="10" t="n"/>
      <c r="I86" s="11" t="n"/>
      <c r="J86" s="15">
        <f>IF(OR(H86="",I86=""),"",H86*I86)</f>
        <v/>
      </c>
      <c r="K86" s="15">
        <f>IF(J86="","",H86+J86)</f>
        <v/>
      </c>
      <c r="L86" s="10" t="n"/>
      <c r="M86" s="15">
        <f>IF(K86="","",K86-L86)</f>
        <v/>
      </c>
      <c r="N86" s="16">
        <f>IF(OR(M86="",C86=""),"",IF(M86&lt;=0,0,MAX(0,TODAY()-C86)))</f>
        <v/>
      </c>
      <c r="O86" s="17">
        <f>IF(M86="","",IF(M86&lt;=0,"Réglée",IF(TODAY()&gt;C86,"En retard","À échéance")))</f>
        <v/>
      </c>
      <c r="P86" s="7" t="n"/>
      <c r="Q86" s="17">
        <f>IF(O86="","",IF(O86="Réglée","Aucune",IF(N86&gt;30,"Mise en demeure",IF(N86&gt;0,"Relance immédiate","Surveiller"))))</f>
        <v/>
      </c>
      <c r="R86" s="8" t="n"/>
    </row>
    <row r="87">
      <c r="A87" s="6" t="n"/>
      <c r="B87" s="7" t="n"/>
      <c r="C87" s="7" t="n"/>
      <c r="D87" s="8" t="n"/>
      <c r="E87" s="8" t="n"/>
      <c r="F87" s="9" t="n"/>
      <c r="G87" s="6" t="n"/>
      <c r="H87" s="10" t="n"/>
      <c r="I87" s="11" t="n"/>
      <c r="J87" s="12">
        <f>IF(OR(H87="",I87=""),"",H87*I87)</f>
        <v/>
      </c>
      <c r="K87" s="12">
        <f>IF(J87="","",H87+J87)</f>
        <v/>
      </c>
      <c r="L87" s="10" t="n"/>
      <c r="M87" s="12">
        <f>IF(K87="","",K87-L87)</f>
        <v/>
      </c>
      <c r="N87" s="13">
        <f>IF(OR(M87="",C87=""),"",IF(M87&lt;=0,0,MAX(0,TODAY()-C87)))</f>
        <v/>
      </c>
      <c r="O87" s="14">
        <f>IF(M87="","",IF(M87&lt;=0,"Réglée",IF(TODAY()&gt;C87,"En retard","À échéance")))</f>
        <v/>
      </c>
      <c r="P87" s="7" t="n"/>
      <c r="Q87" s="14">
        <f>IF(O87="","",IF(O87="Réglée","Aucune",IF(N87&gt;30,"Mise en demeure",IF(N87&gt;0,"Relance immédiate","Surveiller"))))</f>
        <v/>
      </c>
      <c r="R87" s="8" t="n"/>
    </row>
    <row r="88">
      <c r="A88" s="6" t="n"/>
      <c r="B88" s="7" t="n"/>
      <c r="C88" s="7" t="n"/>
      <c r="D88" s="8" t="n"/>
      <c r="E88" s="8" t="n"/>
      <c r="F88" s="9" t="n"/>
      <c r="G88" s="6" t="n"/>
      <c r="H88" s="10" t="n"/>
      <c r="I88" s="11" t="n"/>
      <c r="J88" s="15">
        <f>IF(OR(H88="",I88=""),"",H88*I88)</f>
        <v/>
      </c>
      <c r="K88" s="15">
        <f>IF(J88="","",H88+J88)</f>
        <v/>
      </c>
      <c r="L88" s="10" t="n"/>
      <c r="M88" s="15">
        <f>IF(K88="","",K88-L88)</f>
        <v/>
      </c>
      <c r="N88" s="16">
        <f>IF(OR(M88="",C88=""),"",IF(M88&lt;=0,0,MAX(0,TODAY()-C88)))</f>
        <v/>
      </c>
      <c r="O88" s="17">
        <f>IF(M88="","",IF(M88&lt;=0,"Réglée",IF(TODAY()&gt;C88,"En retard","À échéance")))</f>
        <v/>
      </c>
      <c r="P88" s="7" t="n"/>
      <c r="Q88" s="17">
        <f>IF(O88="","",IF(O88="Réglée","Aucune",IF(N88&gt;30,"Mise en demeure",IF(N88&gt;0,"Relance immédiate","Surveiller"))))</f>
        <v/>
      </c>
      <c r="R88" s="8" t="n"/>
    </row>
    <row r="89">
      <c r="A89" s="6" t="n"/>
      <c r="B89" s="7" t="n"/>
      <c r="C89" s="7" t="n"/>
      <c r="D89" s="8" t="n"/>
      <c r="E89" s="8" t="n"/>
      <c r="F89" s="9" t="n"/>
      <c r="G89" s="6" t="n"/>
      <c r="H89" s="10" t="n"/>
      <c r="I89" s="11" t="n"/>
      <c r="J89" s="12">
        <f>IF(OR(H89="",I89=""),"",H89*I89)</f>
        <v/>
      </c>
      <c r="K89" s="12">
        <f>IF(J89="","",H89+J89)</f>
        <v/>
      </c>
      <c r="L89" s="10" t="n"/>
      <c r="M89" s="12">
        <f>IF(K89="","",K89-L89)</f>
        <v/>
      </c>
      <c r="N89" s="13">
        <f>IF(OR(M89="",C89=""),"",IF(M89&lt;=0,0,MAX(0,TODAY()-C89)))</f>
        <v/>
      </c>
      <c r="O89" s="14">
        <f>IF(M89="","",IF(M89&lt;=0,"Réglée",IF(TODAY()&gt;C89,"En retard","À échéance")))</f>
        <v/>
      </c>
      <c r="P89" s="7" t="n"/>
      <c r="Q89" s="14">
        <f>IF(O89="","",IF(O89="Réglée","Aucune",IF(N89&gt;30,"Mise en demeure",IF(N89&gt;0,"Relance immédiate","Surveiller"))))</f>
        <v/>
      </c>
      <c r="R89" s="8" t="n"/>
    </row>
    <row r="90">
      <c r="A90" s="6" t="n"/>
      <c r="B90" s="7" t="n"/>
      <c r="C90" s="7" t="n"/>
      <c r="D90" s="8" t="n"/>
      <c r="E90" s="8" t="n"/>
      <c r="F90" s="9" t="n"/>
      <c r="G90" s="6" t="n"/>
      <c r="H90" s="10" t="n"/>
      <c r="I90" s="11" t="n"/>
      <c r="J90" s="15">
        <f>IF(OR(H90="",I90=""),"",H90*I90)</f>
        <v/>
      </c>
      <c r="K90" s="15">
        <f>IF(J90="","",H90+J90)</f>
        <v/>
      </c>
      <c r="L90" s="10" t="n"/>
      <c r="M90" s="15">
        <f>IF(K90="","",K90-L90)</f>
        <v/>
      </c>
      <c r="N90" s="16">
        <f>IF(OR(M90="",C90=""),"",IF(M90&lt;=0,0,MAX(0,TODAY()-C90)))</f>
        <v/>
      </c>
      <c r="O90" s="17">
        <f>IF(M90="","",IF(M90&lt;=0,"Réglée",IF(TODAY()&gt;C90,"En retard","À échéance")))</f>
        <v/>
      </c>
      <c r="P90" s="7" t="n"/>
      <c r="Q90" s="17">
        <f>IF(O90="","",IF(O90="Réglée","Aucune",IF(N90&gt;30,"Mise en demeure",IF(N90&gt;0,"Relance immédiate","Surveiller"))))</f>
        <v/>
      </c>
      <c r="R90" s="8" t="n"/>
    </row>
    <row r="91">
      <c r="A91" s="6" t="n"/>
      <c r="B91" s="7" t="n"/>
      <c r="C91" s="7" t="n"/>
      <c r="D91" s="8" t="n"/>
      <c r="E91" s="8" t="n"/>
      <c r="F91" s="9" t="n"/>
      <c r="G91" s="6" t="n"/>
      <c r="H91" s="10" t="n"/>
      <c r="I91" s="11" t="n"/>
      <c r="J91" s="12">
        <f>IF(OR(H91="",I91=""),"",H91*I91)</f>
        <v/>
      </c>
      <c r="K91" s="12">
        <f>IF(J91="","",H91+J91)</f>
        <v/>
      </c>
      <c r="L91" s="10" t="n"/>
      <c r="M91" s="12">
        <f>IF(K91="","",K91-L91)</f>
        <v/>
      </c>
      <c r="N91" s="13">
        <f>IF(OR(M91="",C91=""),"",IF(M91&lt;=0,0,MAX(0,TODAY()-C91)))</f>
        <v/>
      </c>
      <c r="O91" s="14">
        <f>IF(M91="","",IF(M91&lt;=0,"Réglée",IF(TODAY()&gt;C91,"En retard","À échéance")))</f>
        <v/>
      </c>
      <c r="P91" s="7" t="n"/>
      <c r="Q91" s="14">
        <f>IF(O91="","",IF(O91="Réglée","Aucune",IF(N91&gt;30,"Mise en demeure",IF(N91&gt;0,"Relance immédiate","Surveiller"))))</f>
        <v/>
      </c>
      <c r="R91" s="8" t="n"/>
    </row>
    <row r="92">
      <c r="A92" s="6" t="n"/>
      <c r="B92" s="7" t="n"/>
      <c r="C92" s="7" t="n"/>
      <c r="D92" s="8" t="n"/>
      <c r="E92" s="8" t="n"/>
      <c r="F92" s="9" t="n"/>
      <c r="G92" s="6" t="n"/>
      <c r="H92" s="10" t="n"/>
      <c r="I92" s="11" t="n"/>
      <c r="J92" s="15">
        <f>IF(OR(H92="",I92=""),"",H92*I92)</f>
        <v/>
      </c>
      <c r="K92" s="15">
        <f>IF(J92="","",H92+J92)</f>
        <v/>
      </c>
      <c r="L92" s="10" t="n"/>
      <c r="M92" s="15">
        <f>IF(K92="","",K92-L92)</f>
        <v/>
      </c>
      <c r="N92" s="16">
        <f>IF(OR(M92="",C92=""),"",IF(M92&lt;=0,0,MAX(0,TODAY()-C92)))</f>
        <v/>
      </c>
      <c r="O92" s="17">
        <f>IF(M92="","",IF(M92&lt;=0,"Réglée",IF(TODAY()&gt;C92,"En retard","À échéance")))</f>
        <v/>
      </c>
      <c r="P92" s="7" t="n"/>
      <c r="Q92" s="17">
        <f>IF(O92="","",IF(O92="Réglée","Aucune",IF(N92&gt;30,"Mise en demeure",IF(N92&gt;0,"Relance immédiate","Surveiller"))))</f>
        <v/>
      </c>
      <c r="R92" s="8" t="n"/>
    </row>
    <row r="93">
      <c r="A93" s="6" t="n"/>
      <c r="B93" s="7" t="n"/>
      <c r="C93" s="7" t="n"/>
      <c r="D93" s="8" t="n"/>
      <c r="E93" s="8" t="n"/>
      <c r="F93" s="9" t="n"/>
      <c r="G93" s="6" t="n"/>
      <c r="H93" s="10" t="n"/>
      <c r="I93" s="11" t="n"/>
      <c r="J93" s="12">
        <f>IF(OR(H93="",I93=""),"",H93*I93)</f>
        <v/>
      </c>
      <c r="K93" s="12">
        <f>IF(J93="","",H93+J93)</f>
        <v/>
      </c>
      <c r="L93" s="10" t="n"/>
      <c r="M93" s="12">
        <f>IF(K93="","",K93-L93)</f>
        <v/>
      </c>
      <c r="N93" s="13">
        <f>IF(OR(M93="",C93=""),"",IF(M93&lt;=0,0,MAX(0,TODAY()-C93)))</f>
        <v/>
      </c>
      <c r="O93" s="14">
        <f>IF(M93="","",IF(M93&lt;=0,"Réglée",IF(TODAY()&gt;C93,"En retard","À échéance")))</f>
        <v/>
      </c>
      <c r="P93" s="7" t="n"/>
      <c r="Q93" s="14">
        <f>IF(O93="","",IF(O93="Réglée","Aucune",IF(N93&gt;30,"Mise en demeure",IF(N93&gt;0,"Relance immédiate","Surveiller"))))</f>
        <v/>
      </c>
      <c r="R93" s="8" t="n"/>
    </row>
    <row r="94">
      <c r="A94" s="6" t="n"/>
      <c r="B94" s="7" t="n"/>
      <c r="C94" s="7" t="n"/>
      <c r="D94" s="8" t="n"/>
      <c r="E94" s="8" t="n"/>
      <c r="F94" s="9" t="n"/>
      <c r="G94" s="6" t="n"/>
      <c r="H94" s="10" t="n"/>
      <c r="I94" s="11" t="n"/>
      <c r="J94" s="15">
        <f>IF(OR(H94="",I94=""),"",H94*I94)</f>
        <v/>
      </c>
      <c r="K94" s="15">
        <f>IF(J94="","",H94+J94)</f>
        <v/>
      </c>
      <c r="L94" s="10" t="n"/>
      <c r="M94" s="15">
        <f>IF(K94="","",K94-L94)</f>
        <v/>
      </c>
      <c r="N94" s="16">
        <f>IF(OR(M94="",C94=""),"",IF(M94&lt;=0,0,MAX(0,TODAY()-C94)))</f>
        <v/>
      </c>
      <c r="O94" s="17">
        <f>IF(M94="","",IF(M94&lt;=0,"Réglée",IF(TODAY()&gt;C94,"En retard","À échéance")))</f>
        <v/>
      </c>
      <c r="P94" s="7" t="n"/>
      <c r="Q94" s="17">
        <f>IF(O94="","",IF(O94="Réglée","Aucune",IF(N94&gt;30,"Mise en demeure",IF(N94&gt;0,"Relance immédiate","Surveiller"))))</f>
        <v/>
      </c>
      <c r="R94" s="8" t="n"/>
    </row>
    <row r="95">
      <c r="A95" s="6" t="n"/>
      <c r="B95" s="7" t="n"/>
      <c r="C95" s="7" t="n"/>
      <c r="D95" s="8" t="n"/>
      <c r="E95" s="8" t="n"/>
      <c r="F95" s="9" t="n"/>
      <c r="G95" s="6" t="n"/>
      <c r="H95" s="10" t="n"/>
      <c r="I95" s="11" t="n"/>
      <c r="J95" s="12">
        <f>IF(OR(H95="",I95=""),"",H95*I95)</f>
        <v/>
      </c>
      <c r="K95" s="12">
        <f>IF(J95="","",H95+J95)</f>
        <v/>
      </c>
      <c r="L95" s="10" t="n"/>
      <c r="M95" s="12">
        <f>IF(K95="","",K95-L95)</f>
        <v/>
      </c>
      <c r="N95" s="13">
        <f>IF(OR(M95="",C95=""),"",IF(M95&lt;=0,0,MAX(0,TODAY()-C95)))</f>
        <v/>
      </c>
      <c r="O95" s="14">
        <f>IF(M95="","",IF(M95&lt;=0,"Réglée",IF(TODAY()&gt;C95,"En retard","À échéance")))</f>
        <v/>
      </c>
      <c r="P95" s="7" t="n"/>
      <c r="Q95" s="14">
        <f>IF(O95="","",IF(O95="Réglée","Aucune",IF(N95&gt;30,"Mise en demeure",IF(N95&gt;0,"Relance immédiate","Surveiller"))))</f>
        <v/>
      </c>
      <c r="R95" s="8" t="n"/>
    </row>
    <row r="96">
      <c r="A96" s="6" t="n"/>
      <c r="B96" s="7" t="n"/>
      <c r="C96" s="7" t="n"/>
      <c r="D96" s="8" t="n"/>
      <c r="E96" s="8" t="n"/>
      <c r="F96" s="9" t="n"/>
      <c r="G96" s="6" t="n"/>
      <c r="H96" s="10" t="n"/>
      <c r="I96" s="11" t="n"/>
      <c r="J96" s="15">
        <f>IF(OR(H96="",I96=""),"",H96*I96)</f>
        <v/>
      </c>
      <c r="K96" s="15">
        <f>IF(J96="","",H96+J96)</f>
        <v/>
      </c>
      <c r="L96" s="10" t="n"/>
      <c r="M96" s="15">
        <f>IF(K96="","",K96-L96)</f>
        <v/>
      </c>
      <c r="N96" s="16">
        <f>IF(OR(M96="",C96=""),"",IF(M96&lt;=0,0,MAX(0,TODAY()-C96)))</f>
        <v/>
      </c>
      <c r="O96" s="17">
        <f>IF(M96="","",IF(M96&lt;=0,"Réglée",IF(TODAY()&gt;C96,"En retard","À échéance")))</f>
        <v/>
      </c>
      <c r="P96" s="7" t="n"/>
      <c r="Q96" s="17">
        <f>IF(O96="","",IF(O96="Réglée","Aucune",IF(N96&gt;30,"Mise en demeure",IF(N96&gt;0,"Relance immédiate","Surveiller"))))</f>
        <v/>
      </c>
      <c r="R96" s="8" t="n"/>
    </row>
    <row r="97">
      <c r="A97" s="6" t="n"/>
      <c r="B97" s="7" t="n"/>
      <c r="C97" s="7" t="n"/>
      <c r="D97" s="8" t="n"/>
      <c r="E97" s="8" t="n"/>
      <c r="F97" s="9" t="n"/>
      <c r="G97" s="6" t="n"/>
      <c r="H97" s="10" t="n"/>
      <c r="I97" s="11" t="n"/>
      <c r="J97" s="12">
        <f>IF(OR(H97="",I97=""),"",H97*I97)</f>
        <v/>
      </c>
      <c r="K97" s="12">
        <f>IF(J97="","",H97+J97)</f>
        <v/>
      </c>
      <c r="L97" s="10" t="n"/>
      <c r="M97" s="12">
        <f>IF(K97="","",K97-L97)</f>
        <v/>
      </c>
      <c r="N97" s="13">
        <f>IF(OR(M97="",C97=""),"",IF(M97&lt;=0,0,MAX(0,TODAY()-C97)))</f>
        <v/>
      </c>
      <c r="O97" s="14">
        <f>IF(M97="","",IF(M97&lt;=0,"Réglée",IF(TODAY()&gt;C97,"En retard","À échéance")))</f>
        <v/>
      </c>
      <c r="P97" s="7" t="n"/>
      <c r="Q97" s="14">
        <f>IF(O97="","",IF(O97="Réglée","Aucune",IF(N97&gt;30,"Mise en demeure",IF(N97&gt;0,"Relance immédiate","Surveiller"))))</f>
        <v/>
      </c>
      <c r="R97" s="8" t="n"/>
    </row>
    <row r="98">
      <c r="A98" s="6" t="n"/>
      <c r="B98" s="7" t="n"/>
      <c r="C98" s="7" t="n"/>
      <c r="D98" s="8" t="n"/>
      <c r="E98" s="8" t="n"/>
      <c r="F98" s="9" t="n"/>
      <c r="G98" s="6" t="n"/>
      <c r="H98" s="10" t="n"/>
      <c r="I98" s="11" t="n"/>
      <c r="J98" s="15">
        <f>IF(OR(H98="",I98=""),"",H98*I98)</f>
        <v/>
      </c>
      <c r="K98" s="15">
        <f>IF(J98="","",H98+J98)</f>
        <v/>
      </c>
      <c r="L98" s="10" t="n"/>
      <c r="M98" s="15">
        <f>IF(K98="","",K98-L98)</f>
        <v/>
      </c>
      <c r="N98" s="16">
        <f>IF(OR(M98="",C98=""),"",IF(M98&lt;=0,0,MAX(0,TODAY()-C98)))</f>
        <v/>
      </c>
      <c r="O98" s="17">
        <f>IF(M98="","",IF(M98&lt;=0,"Réglée",IF(TODAY()&gt;C98,"En retard","À échéance")))</f>
        <v/>
      </c>
      <c r="P98" s="7" t="n"/>
      <c r="Q98" s="17">
        <f>IF(O98="","",IF(O98="Réglée","Aucune",IF(N98&gt;30,"Mise en demeure",IF(N98&gt;0,"Relance immédiate","Surveiller"))))</f>
        <v/>
      </c>
      <c r="R98" s="8" t="n"/>
    </row>
    <row r="99">
      <c r="A99" s="6" t="n"/>
      <c r="B99" s="7" t="n"/>
      <c r="C99" s="7" t="n"/>
      <c r="D99" s="8" t="n"/>
      <c r="E99" s="8" t="n"/>
      <c r="F99" s="9" t="n"/>
      <c r="G99" s="6" t="n"/>
      <c r="H99" s="10" t="n"/>
      <c r="I99" s="11" t="n"/>
      <c r="J99" s="12">
        <f>IF(OR(H99="",I99=""),"",H99*I99)</f>
        <v/>
      </c>
      <c r="K99" s="12">
        <f>IF(J99="","",H99+J99)</f>
        <v/>
      </c>
      <c r="L99" s="10" t="n"/>
      <c r="M99" s="12">
        <f>IF(K99="","",K99-L99)</f>
        <v/>
      </c>
      <c r="N99" s="13">
        <f>IF(OR(M99="",C99=""),"",IF(M99&lt;=0,0,MAX(0,TODAY()-C99)))</f>
        <v/>
      </c>
      <c r="O99" s="14">
        <f>IF(M99="","",IF(M99&lt;=0,"Réglée",IF(TODAY()&gt;C99,"En retard","À échéance")))</f>
        <v/>
      </c>
      <c r="P99" s="7" t="n"/>
      <c r="Q99" s="14">
        <f>IF(O99="","",IF(O99="Réglée","Aucune",IF(N99&gt;30,"Mise en demeure",IF(N99&gt;0,"Relance immédiate","Surveiller"))))</f>
        <v/>
      </c>
      <c r="R99" s="8" t="n"/>
    </row>
    <row r="100">
      <c r="A100" s="6" t="n"/>
      <c r="B100" s="7" t="n"/>
      <c r="C100" s="7" t="n"/>
      <c r="D100" s="8" t="n"/>
      <c r="E100" s="8" t="n"/>
      <c r="F100" s="9" t="n"/>
      <c r="G100" s="6" t="n"/>
      <c r="H100" s="10" t="n"/>
      <c r="I100" s="11" t="n"/>
      <c r="J100" s="15">
        <f>IF(OR(H100="",I100=""),"",H100*I100)</f>
        <v/>
      </c>
      <c r="K100" s="15">
        <f>IF(J100="","",H100+J100)</f>
        <v/>
      </c>
      <c r="L100" s="10" t="n"/>
      <c r="M100" s="15">
        <f>IF(K100="","",K100-L100)</f>
        <v/>
      </c>
      <c r="N100" s="16">
        <f>IF(OR(M100="",C100=""),"",IF(M100&lt;=0,0,MAX(0,TODAY()-C100)))</f>
        <v/>
      </c>
      <c r="O100" s="17">
        <f>IF(M100="","",IF(M100&lt;=0,"Réglée",IF(TODAY()&gt;C100,"En retard","À échéance")))</f>
        <v/>
      </c>
      <c r="P100" s="7" t="n"/>
      <c r="Q100" s="17">
        <f>IF(O100="","",IF(O100="Réglée","Aucune",IF(N100&gt;30,"Mise en demeure",IF(N100&gt;0,"Relance immédiate","Surveiller"))))</f>
        <v/>
      </c>
      <c r="R100" s="8" t="n"/>
    </row>
    <row r="101">
      <c r="A101" s="6" t="n"/>
      <c r="B101" s="7" t="n"/>
      <c r="C101" s="7" t="n"/>
      <c r="D101" s="8" t="n"/>
      <c r="E101" s="8" t="n"/>
      <c r="F101" s="9" t="n"/>
      <c r="G101" s="6" t="n"/>
      <c r="H101" s="10" t="n"/>
      <c r="I101" s="11" t="n"/>
      <c r="J101" s="12">
        <f>IF(OR(H101="",I101=""),"",H101*I101)</f>
        <v/>
      </c>
      <c r="K101" s="12">
        <f>IF(J101="","",H101+J101)</f>
        <v/>
      </c>
      <c r="L101" s="10" t="n"/>
      <c r="M101" s="12">
        <f>IF(K101="","",K101-L101)</f>
        <v/>
      </c>
      <c r="N101" s="13">
        <f>IF(OR(M101="",C101=""),"",IF(M101&lt;=0,0,MAX(0,TODAY()-C101)))</f>
        <v/>
      </c>
      <c r="O101" s="14">
        <f>IF(M101="","",IF(M101&lt;=0,"Réglée",IF(TODAY()&gt;C101,"En retard","À échéance")))</f>
        <v/>
      </c>
      <c r="P101" s="7" t="n"/>
      <c r="Q101" s="14">
        <f>IF(O101="","",IF(O101="Réglée","Aucune",IF(N101&gt;30,"Mise en demeure",IF(N101&gt;0,"Relance immédiate","Surveiller"))))</f>
        <v/>
      </c>
      <c r="R101" s="8" t="n"/>
    </row>
    <row r="102">
      <c r="A102" s="6" t="n"/>
      <c r="B102" s="7" t="n"/>
      <c r="C102" s="7" t="n"/>
      <c r="D102" s="8" t="n"/>
      <c r="E102" s="8" t="n"/>
      <c r="F102" s="9" t="n"/>
      <c r="G102" s="6" t="n"/>
      <c r="H102" s="10" t="n"/>
      <c r="I102" s="11" t="n"/>
      <c r="J102" s="15">
        <f>IF(OR(H102="",I102=""),"",H102*I102)</f>
        <v/>
      </c>
      <c r="K102" s="15">
        <f>IF(J102="","",H102+J102)</f>
        <v/>
      </c>
      <c r="L102" s="10" t="n"/>
      <c r="M102" s="15">
        <f>IF(K102="","",K102-L102)</f>
        <v/>
      </c>
      <c r="N102" s="16">
        <f>IF(OR(M102="",C102=""),"",IF(M102&lt;=0,0,MAX(0,TODAY()-C102)))</f>
        <v/>
      </c>
      <c r="O102" s="17">
        <f>IF(M102="","",IF(M102&lt;=0,"Réglée",IF(TODAY()&gt;C102,"En retard","À échéance")))</f>
        <v/>
      </c>
      <c r="P102" s="7" t="n"/>
      <c r="Q102" s="17">
        <f>IF(O102="","",IF(O102="Réglée","Aucune",IF(N102&gt;30,"Mise en demeure",IF(N102&gt;0,"Relance immédiate","Surveiller"))))</f>
        <v/>
      </c>
      <c r="R102" s="8" t="n"/>
    </row>
    <row r="103">
      <c r="A103" s="6" t="n"/>
      <c r="B103" s="7" t="n"/>
      <c r="C103" s="7" t="n"/>
      <c r="D103" s="8" t="n"/>
      <c r="E103" s="8" t="n"/>
      <c r="F103" s="9" t="n"/>
      <c r="G103" s="6" t="n"/>
      <c r="H103" s="10" t="n"/>
      <c r="I103" s="11" t="n"/>
      <c r="J103" s="12">
        <f>IF(OR(H103="",I103=""),"",H103*I103)</f>
        <v/>
      </c>
      <c r="K103" s="12">
        <f>IF(J103="","",H103+J103)</f>
        <v/>
      </c>
      <c r="L103" s="10" t="n"/>
      <c r="M103" s="12">
        <f>IF(K103="","",K103-L103)</f>
        <v/>
      </c>
      <c r="N103" s="13">
        <f>IF(OR(M103="",C103=""),"",IF(M103&lt;=0,0,MAX(0,TODAY()-C103)))</f>
        <v/>
      </c>
      <c r="O103" s="14">
        <f>IF(M103="","",IF(M103&lt;=0,"Réglée",IF(TODAY()&gt;C103,"En retard","À échéance")))</f>
        <v/>
      </c>
      <c r="P103" s="7" t="n"/>
      <c r="Q103" s="14">
        <f>IF(O103="","",IF(O103="Réglée","Aucune",IF(N103&gt;30,"Mise en demeure",IF(N103&gt;0,"Relance immédiate","Surveiller"))))</f>
        <v/>
      </c>
      <c r="R103" s="8" t="n"/>
    </row>
    <row r="104">
      <c r="A104" s="6" t="n"/>
      <c r="B104" s="7" t="n"/>
      <c r="C104" s="7" t="n"/>
      <c r="D104" s="8" t="n"/>
      <c r="E104" s="8" t="n"/>
      <c r="F104" s="9" t="n"/>
      <c r="G104" s="6" t="n"/>
      <c r="H104" s="10" t="n"/>
      <c r="I104" s="11" t="n"/>
      <c r="J104" s="15">
        <f>IF(OR(H104="",I104=""),"",H104*I104)</f>
        <v/>
      </c>
      <c r="K104" s="15">
        <f>IF(J104="","",H104+J104)</f>
        <v/>
      </c>
      <c r="L104" s="10" t="n"/>
      <c r="M104" s="15">
        <f>IF(K104="","",K104-L104)</f>
        <v/>
      </c>
      <c r="N104" s="16">
        <f>IF(OR(M104="",C104=""),"",IF(M104&lt;=0,0,MAX(0,TODAY()-C104)))</f>
        <v/>
      </c>
      <c r="O104" s="17">
        <f>IF(M104="","",IF(M104&lt;=0,"Réglée",IF(TODAY()&gt;C104,"En retard","À échéance")))</f>
        <v/>
      </c>
      <c r="P104" s="7" t="n"/>
      <c r="Q104" s="17">
        <f>IF(O104="","",IF(O104="Réglée","Aucune",IF(N104&gt;30,"Mise en demeure",IF(N104&gt;0,"Relance immédiate","Surveiller"))))</f>
        <v/>
      </c>
      <c r="R104" s="8" t="n"/>
    </row>
    <row r="105" ht="22" customHeight="1">
      <c r="A105" s="18" t="inlineStr">
        <is>
          <t>TOTAL</t>
        </is>
      </c>
      <c r="B105" s="18" t="n"/>
      <c r="C105" s="18" t="n"/>
      <c r="D105" s="18" t="n"/>
      <c r="E105" s="18" t="n"/>
      <c r="F105" s="18" t="n"/>
      <c r="G105" s="18" t="n"/>
      <c r="H105" s="19">
        <f>SUM(H5:H104)</f>
        <v/>
      </c>
      <c r="I105" s="18" t="n"/>
      <c r="J105" s="19">
        <f>SUM(J5:J104)</f>
        <v/>
      </c>
      <c r="K105" s="19">
        <f>SUM(K5:K104)</f>
        <v/>
      </c>
      <c r="L105" s="19">
        <f>SUM(L5:L104)</f>
        <v/>
      </c>
      <c r="M105" s="19">
        <f>SUM(M5:M104)</f>
        <v/>
      </c>
      <c r="N105" s="20">
        <f>IFERROR(AVERAGE(N5:N104),0)</f>
        <v/>
      </c>
      <c r="O105" s="18" t="n"/>
      <c r="P105" s="18" t="n"/>
      <c r="Q105" s="18" t="n"/>
      <c r="R105" s="18" t="n"/>
    </row>
  </sheetData>
  <autoFilter ref="A4:R104"/>
  <mergeCells count="2">
    <mergeCell ref="A1:R1"/>
    <mergeCell ref="A2:R2"/>
  </mergeCells>
  <conditionalFormatting sqref="O5:O104">
    <cfRule type="expression" priority="1" dxfId="0" stopIfTrue="1">
      <formula>$O5="Réglée"</formula>
    </cfRule>
    <cfRule type="expression" priority="2" dxfId="1" stopIfTrue="1">
      <formula>$O5="En retard"</formula>
    </cfRule>
    <cfRule type="expression" priority="3" dxfId="2" stopIfTrue="1">
      <formula>$O5="À échéance"</formula>
    </cfRule>
  </conditionalFormatting>
  <dataValidations count="2">
    <dataValidation sqref="I5:I104" showErrorMessage="1" showInputMessage="1" allowBlank="1" errorTitle="Taux de TVA invalide" error="Sélectionnez un taux de TVA proposé." type="list">
      <formula1>"0.055,0.1,0.2"</formula1>
    </dataValidation>
    <dataValidation sqref="H5:H104 L5:L104" showErrorMessage="1" showInputMessage="1" allowBlank="1" errorTitle="Montant invalide" error="Saisissez un montant positif ou nul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4" customWidth="1" min="4" max="4"/>
    <col width="25" customWidth="1" min="5" max="5"/>
    <col width="20" customWidth="1" min="6" max="6"/>
    <col width="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Tableau de bord — Créances clients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n"/>
    </row>
    <row r="3">
      <c r="A3" s="21" t="inlineStr">
        <is>
          <t>Indicateur</t>
        </is>
      </c>
      <c r="B3" s="21" t="inlineStr">
        <is>
          <t>Valeur</t>
        </is>
      </c>
      <c r="E3" s="21" t="inlineStr">
        <is>
          <t>Recherche rapide</t>
        </is>
      </c>
      <c r="F3" s="22" t="n"/>
    </row>
    <row r="4">
      <c r="A4" s="23" t="inlineStr">
        <is>
          <t>Total facturé TTC</t>
        </is>
      </c>
      <c r="B4" s="24">
        <f>SUM('Créances clients'!$K$5:$K$104)</f>
        <v/>
      </c>
      <c r="E4" s="23" t="inlineStr">
        <is>
          <t>N° facture</t>
        </is>
      </c>
      <c r="F4" s="6" t="inlineStr">
        <is>
          <t>FAC-2026-003</t>
        </is>
      </c>
    </row>
    <row r="5">
      <c r="A5" s="25" t="inlineStr">
        <is>
          <t>Total encaissé</t>
        </is>
      </c>
      <c r="B5" s="26">
        <f>SUM('Créances clients'!$L$5:$L$104)</f>
        <v/>
      </c>
      <c r="E5" s="25" t="inlineStr">
        <is>
          <t>Client</t>
        </is>
      </c>
      <c r="F5" s="17">
        <f>IF(F4="","",IFERROR(VLOOKUP(F4,'Créances clients'!$A$5:$R$104,4,FALSE),""))</f>
        <v/>
      </c>
    </row>
    <row r="6">
      <c r="A6" s="23" t="inlineStr">
        <is>
          <t>Solde total dû</t>
        </is>
      </c>
      <c r="B6" s="24">
        <f>SUM('Créances clients'!$M$5:$M$104)</f>
        <v/>
      </c>
      <c r="E6" s="23" t="inlineStr">
        <is>
          <t>Solde dû</t>
        </is>
      </c>
      <c r="F6" s="12">
        <f>IF(F4="","",IFERROR(VLOOKUP(F4,'Créances clients'!$A$5:$R$104,13,FALSE),""))</f>
        <v/>
      </c>
    </row>
    <row r="7">
      <c r="A7" s="25" t="inlineStr">
        <is>
          <t>Taux d’encaissement</t>
        </is>
      </c>
      <c r="B7" s="27">
        <f>IFERROR(SUM('Créances clients'!$L$5:$L$104)/SUM('Créances clients'!$K$5:$K$104),0)</f>
        <v/>
      </c>
      <c r="E7" s="25" t="inlineStr">
        <is>
          <t>Statut</t>
        </is>
      </c>
      <c r="F7" s="17">
        <f>IF(F4="","",IFERROR(VLOOKUP(F4,'Créances clients'!$A$5:$R$104,15,FALSE),""))</f>
        <v/>
      </c>
    </row>
    <row r="8">
      <c r="A8" s="23" t="inlineStr">
        <is>
          <t>Nombre de factures en retard</t>
        </is>
      </c>
      <c r="B8" s="28">
        <f>COUNTIF('Créances clients'!$O$5:$O$104,"En retard")</f>
        <v/>
      </c>
    </row>
    <row r="9">
      <c r="A9" s="25" t="inlineStr">
        <is>
          <t>Nombre de factures réglées</t>
        </is>
      </c>
      <c r="B9" s="29">
        <f>COUNTIF('Créances clients'!$O$5:$O$104,"Réglée")</f>
        <v/>
      </c>
    </row>
    <row r="10">
      <c r="A10" s="23" t="inlineStr">
        <is>
          <t>Retard moyen</t>
        </is>
      </c>
      <c r="B10" s="28">
        <f>IFERROR(AVERAGE('Créances clients'!$N$5:$N$104),0)</f>
        <v/>
      </c>
    </row>
    <row r="11">
      <c r="A11" s="25" t="inlineStr">
        <is>
          <t>Créance la plus élevée</t>
        </is>
      </c>
      <c r="B11" s="26">
        <f>MAX('Créances clients'!$M$5:$M$104)</f>
        <v/>
      </c>
    </row>
    <row r="14">
      <c r="A14" s="21" t="inlineStr">
        <is>
          <t>Statut</t>
        </is>
      </c>
      <c r="B14" s="21" t="inlineStr">
        <is>
          <t>Nombre de factures</t>
        </is>
      </c>
      <c r="C14" s="21" t="inlineStr">
        <is>
          <t>Solde dû</t>
        </is>
      </c>
      <c r="E14" s="21" t="inlineStr">
        <is>
          <t>Comparaison</t>
        </is>
      </c>
      <c r="F14" s="21" t="inlineStr">
        <is>
          <t>Montant</t>
        </is>
      </c>
    </row>
    <row r="15">
      <c r="A15" s="14" t="inlineStr">
        <is>
          <t>Réglée</t>
        </is>
      </c>
      <c r="B15" s="14">
        <f>COUNTIF('Créances clients'!$O$5:$O$104,A15)</f>
        <v/>
      </c>
      <c r="C15" s="12">
        <f>SUMIF('Créances clients'!$O$5:$O$104,A15,'Créances clients'!$M$5:$M$104)</f>
        <v/>
      </c>
      <c r="E15" s="30" t="inlineStr">
        <is>
          <t>Total facturé TTC</t>
        </is>
      </c>
      <c r="F15" s="12">
        <f>SUM('Créances clients'!$K$5:$K$104)</f>
        <v/>
      </c>
    </row>
    <row r="16">
      <c r="A16" s="17" t="inlineStr">
        <is>
          <t>À échéance</t>
        </is>
      </c>
      <c r="B16" s="17">
        <f>COUNTIF('Créances clients'!$O$5:$O$104,A16)</f>
        <v/>
      </c>
      <c r="C16" s="15">
        <f>SUMIF('Créances clients'!$O$5:$O$104,A16,'Créances clients'!$M$5:$M$104)</f>
        <v/>
      </c>
      <c r="E16" s="31" t="inlineStr">
        <is>
          <t>Total encaissé</t>
        </is>
      </c>
      <c r="F16" s="15">
        <f>SUM('Créances clients'!$L$5:$L$104)</f>
        <v/>
      </c>
    </row>
    <row r="17">
      <c r="A17" s="14" t="inlineStr">
        <is>
          <t>En retard</t>
        </is>
      </c>
      <c r="B17" s="14">
        <f>COUNTIF('Créances clients'!$O$5:$O$104,A17)</f>
        <v/>
      </c>
      <c r="C17" s="12">
        <f>SUMIF('Créances clients'!$O$5:$O$104,A17,'Créances clients'!$M$5:$M$104)</f>
        <v/>
      </c>
    </row>
    <row r="18">
      <c r="A18" s="18" t="inlineStr">
        <is>
          <t>Total</t>
        </is>
      </c>
      <c r="B18" s="18">
        <f>SUM(B15:B17)</f>
        <v/>
      </c>
      <c r="C18" s="19">
        <f>SUM(C15:C17)</f>
        <v/>
      </c>
    </row>
  </sheetData>
  <mergeCells count="1">
    <mergeCell ref="A1:L1"/>
  </mergeCells>
  <dataValidations count="1">
    <dataValidation sqref="F4" showErrorMessage="1" showInputMessage="1" allowBlank="1" errorTitle="Facture invalide" error="Choisissez un numéro de facture existant." type="list">
      <formula1>'Créances clients'!$A$5:$A$104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>
      <c r="A1" s="1" t="inlineStr">
        <is>
          <t>Mode d’emploi — Suivi des créances clients</t>
        </is>
      </c>
      <c r="B1" s="2" t="n"/>
      <c r="C1" s="2" t="n"/>
      <c r="D1" s="2" t="n"/>
      <c r="E1" s="2" t="n"/>
      <c r="F1" s="3" t="n"/>
    </row>
    <row r="3">
      <c r="A3" s="21" t="inlineStr">
        <is>
          <t>Étape</t>
        </is>
      </c>
      <c r="B3" s="21" t="inlineStr">
        <is>
          <t>Consigne</t>
        </is>
      </c>
    </row>
    <row r="4" ht="48" customHeight="1">
      <c r="A4" s="32" t="inlineStr">
        <is>
          <t>1. Saisir les factures</t>
        </is>
      </c>
      <c r="B4" s="33" t="inlineStr">
        <is>
          <t>Ajouter chaque nouvelle facture dans la feuille « Créances clients » à partir de la première ligne vide. Compléter les cellules jaunes : facture, dates, client, SIRET, commercial, montants, TVA et commentaire.</t>
        </is>
      </c>
    </row>
    <row r="5" ht="48" customHeight="1">
      <c r="A5" s="34" t="inlineStr">
        <is>
          <t>2. Renseigner les paiements</t>
        </is>
      </c>
      <c r="B5" s="35" t="inlineStr">
        <is>
          <t>Mettre à jour la colonne « Montant encaissé » dès qu’un règlement est reçu. Le solde dû, le statut et la prochaine action sont calculés automatiquement.</t>
        </is>
      </c>
    </row>
    <row r="6" ht="48" customHeight="1">
      <c r="A6" s="32" t="inlineStr">
        <is>
          <t>3. Contrôler les échéances</t>
        </is>
      </c>
      <c r="B6" s="33" t="inlineStr">
        <is>
          <t>Vérifier régulièrement la date d’échéance, les jours de retard et la dernière relance. Saisir la date de relance effectuée dans la cellule jaune correspondante.</t>
        </is>
      </c>
    </row>
    <row r="7" ht="48" customHeight="1">
      <c r="A7" s="34" t="inlineStr">
        <is>
          <t>4. Interpréter les statuts</t>
        </is>
      </c>
      <c r="B7" s="35" t="inlineStr">
        <is>
          <t>« Réglée » indique un solde nul ou négatif. « À échéance » indique une facture non réglée dont l’échéance n’est pas dépassée. « En retard » indique une facture impayée après son échéance.</t>
        </is>
      </c>
    </row>
    <row r="8" ht="48" customHeight="1">
      <c r="A8" s="32" t="inlineStr">
        <is>
          <t>5. Consulter le tableau de bord</t>
        </is>
      </c>
      <c r="B8" s="33" t="inlineStr">
        <is>
          <t>Après toute modification, ouvrez ou recalculez le « Tableau de bord » pour actualiser les indicateurs et graphiques. Utilisez la recherche rapide pour retrouver une facture.</t>
        </is>
      </c>
    </row>
    <row r="9" ht="48" customHeight="1">
      <c r="A9" s="34" t="inlineStr">
        <is>
          <t>6. Protection des données</t>
        </is>
      </c>
      <c r="B9" s="35" t="inlineStr">
        <is>
          <t>Les données clients et les numéros SIRET doivent être traités conformément au RGPD et aux recommandations de la CNIL. Limiter les accès au classeur et conserver uniquement les données nécessaires.</t>
        </is>
      </c>
    </row>
    <row r="12">
      <c r="A12" s="36" t="inlineStr">
        <is>
          <t>Repères de colonnes</t>
        </is>
      </c>
      <c r="B12" s="36" t="inlineStr">
        <is>
          <t>Les colonnes Montant TVA, Montant TTC, Solde dû, Jours de retard, Statut et Prochaine action sont calculées. Ne pas remplacer leurs formules.</t>
        </is>
      </c>
    </row>
  </sheetData>
  <autoFilter ref="A3:B9"/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2026-09-07T09:45:08Z</dcterms:created>
  <dcterms:modified xmlns:dcterms="http://purl.org/dc/terms/" xmlns:xsi="http://www.w3.org/2001/XMLSchema-instance" xsi:type="dcterms:W3CDTF">2026-09-07T09:45:08Z</dcterms:modified>
</cp:coreProperties>
</file>