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ing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Paramètres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DD/MM/YYYY"/>
    <numFmt numFmtId="166" formatCode="HH:MM"/>
    <numFmt numFmtId="167" formatCode="0.0"/>
  </numFmts>
  <fonts count="7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b val="1"/>
      <color rgb="001F2937"/>
    </font>
    <font>
      <b val="1"/>
    </font>
    <font>
      <b val="1"/>
      <color rgb="004A2AA5"/>
    </font>
    <font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4A2AA5"/>
      </patternFill>
    </fill>
    <fill>
      <patternFill patternType="solid">
        <fgColor rgb="00F1EDFB"/>
      </patternFill>
    </fill>
    <fill>
      <patternFill patternType="solid">
        <fgColor rgb="00FFFBEB"/>
      </patternFill>
    </fill>
    <fill>
      <patternFill patternType="solid">
        <fgColor rgb="00FF6B4A"/>
      </patternFill>
    </fill>
    <fill>
      <patternFill patternType="solid">
        <fgColor rgb="005D3BC4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167" fontId="0" fillId="4" borderId="1" applyAlignment="1" pivotButton="0" quotePrefix="0" xfId="0">
      <alignment horizontal="center" vertical="center" wrapText="1"/>
    </xf>
    <xf numFmtId="167" fontId="0" fillId="3" borderId="1" applyAlignment="1" pivotButton="0" quotePrefix="0" xfId="0">
      <alignment horizontal="center" vertical="center" wrapText="1"/>
    </xf>
    <xf numFmtId="9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167" fontId="0" fillId="0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7" fontId="3" fillId="5" borderId="1" applyAlignment="1" pivotButton="0" quotePrefix="0" xfId="0">
      <alignment horizontal="center" vertical="center" wrapText="1"/>
    </xf>
    <xf numFmtId="9" fontId="3" fillId="5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167" fontId="5" fillId="3" borderId="1" applyAlignment="1" pivotButton="0" quotePrefix="0" xfId="0">
      <alignment horizontal="center" vertical="center" wrapText="1"/>
    </xf>
    <xf numFmtId="0" fontId="6" fillId="6" borderId="1" pivotButton="0" quotePrefix="0" xfId="0"/>
    <xf numFmtId="0" fontId="0" fillId="6" borderId="1" pivotButton="0" quotePrefix="0" xfId="0"/>
    <xf numFmtId="0" fontId="4" fillId="0" borderId="1" applyAlignment="1" pivotButton="0" quotePrefix="0" xfId="0">
      <alignment horizontal="left" vertical="center" wrapText="1"/>
    </xf>
    <xf numFmtId="167" fontId="5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1" fontId="5" fillId="0" borderId="1" applyAlignment="1" pivotButton="0" quotePrefix="0" xfId="0">
      <alignment horizontal="center" vertical="center" wrapText="1"/>
    </xf>
    <xf numFmtId="1" fontId="5" fillId="3" borderId="1" applyAlignment="1" pivotButton="0" quotePrefix="0" xfId="0">
      <alignment horizontal="center" vertical="center" wrapText="1"/>
    </xf>
    <xf numFmtId="9" fontId="5" fillId="3" borderId="1" applyAlignment="1" pivotButton="0" quotePrefix="0" xfId="0">
      <alignment horizontal="center" vertical="center" wrapText="1"/>
    </xf>
    <xf numFmtId="9" fontId="5" fillId="0" borderId="1" applyAlignment="1" pivotButton="0" quotePrefix="0" xfId="0">
      <alignment horizontal="center" vertical="center" wrapText="1"/>
    </xf>
    <xf numFmtId="9" fontId="0" fillId="3" borderId="1" applyAlignment="1" pivotButton="0" quotePrefix="0" xfId="0">
      <alignment horizontal="center" vertical="center" wrapText="1"/>
    </xf>
    <xf numFmtId="9" fontId="0" fillId="0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4">
    <dxf>
      <font>
        <b val="1"/>
        <color rgb="0016A34A"/>
      </font>
      <fill>
        <patternFill patternType="solid">
          <fgColor rgb="00D1FAE5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DC2626"/>
      </font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Heures planifiées par collaborateur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'Synthèse'!C12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'Synthèse'!$A$13:$A$21</f>
            </numRef>
          </cat>
          <val>
            <numRef>
              <f>'Synthèse'!$C$13:$C$21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Collaborateur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Heures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types de journée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'Synthèse'!$D$4:$D$7</f>
            </numRef>
          </cat>
          <val>
            <numRef>
              <f>'Synthèse'!$E$4:$E$7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Heures planifiées vs contractuelles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'Synthèse'!C12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'Synthèse'!$A$13:$A$21</f>
            </numRef>
          </cat>
          <val>
            <numRef>
              <f>'Synthèse'!$C$13:$C$21</f>
            </numRef>
          </val>
        </ser>
        <ser>
          <idx val="1"/>
          <order val="1"/>
          <tx>
            <strRef>
              <f>'Synthèse'!D12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'Synthèse'!$A$13:$A$21</f>
            </numRef>
          </cat>
          <val>
            <numRef>
              <f>'Synthèse'!$D$13:$D$21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23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23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41</row>
      <rowOff>0</rowOff>
    </from>
    <ext cx="57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4" customWidth="1" min="3" max="3"/>
    <col width="14" customWidth="1" min="4" max="4"/>
    <col width="15" customWidth="1" min="5" max="5"/>
    <col width="12" customWidth="1" min="6" max="6"/>
    <col width="12" customWidth="1" min="7" max="7"/>
    <col width="13" customWidth="1" min="8" max="8"/>
    <col width="14" customWidth="1" min="9" max="9"/>
    <col width="15" customWidth="1" min="10" max="10"/>
    <col width="12" customWidth="1" min="11" max="11"/>
    <col width="12" customWidth="1" min="12" max="12"/>
    <col width="20" customWidth="1" min="13" max="13"/>
    <col width="15" customWidth="1" min="14" max="14"/>
    <col width="38" customWidth="1" min="15" max="15"/>
  </cols>
  <sheetData>
    <row r="1" ht="30" customHeight="1">
      <c r="A1" s="1" t="inlineStr">
        <is>
          <t>Planning de travail hebdomadaire — Semaine du 02/03/2026 au 08/03/2026</t>
        </is>
      </c>
    </row>
    <row r="2" ht="30" customHeight="1">
      <c r="A2" s="2" t="inlineStr">
        <is>
          <t>Date</t>
        </is>
      </c>
      <c r="B2" s="2" t="inlineStr">
        <is>
          <t>Jour</t>
        </is>
      </c>
      <c r="C2" s="2" t="inlineStr">
        <is>
          <t>Collaborateur</t>
        </is>
      </c>
      <c r="D2" s="2" t="inlineStr">
        <is>
          <t>Ville / site</t>
        </is>
      </c>
      <c r="E2" s="2" t="inlineStr">
        <is>
          <t>Type de journée</t>
        </is>
      </c>
      <c r="F2" s="2" t="inlineStr">
        <is>
          <t>Heure de début</t>
        </is>
      </c>
      <c r="G2" s="2" t="inlineStr">
        <is>
          <t>Heure de fin</t>
        </is>
      </c>
      <c r="H2" s="2" t="inlineStr">
        <is>
          <t>Pause (heures)</t>
        </is>
      </c>
      <c r="I2" s="2" t="inlineStr">
        <is>
          <t>Heures planifiées</t>
        </is>
      </c>
      <c r="J2" s="2" t="inlineStr">
        <is>
          <t>Heures contractuelles</t>
        </is>
      </c>
      <c r="K2" s="2" t="inlineStr">
        <is>
          <t>Écart horaire</t>
        </is>
      </c>
      <c r="L2" s="2" t="inlineStr">
        <is>
          <t>Télétravail</t>
        </is>
      </c>
      <c r="M2" s="2" t="inlineStr">
        <is>
          <t>Statut</t>
        </is>
      </c>
      <c r="N2" s="2" t="inlineStr">
        <is>
          <t>Taux d'avancement</t>
        </is>
      </c>
      <c r="O2" s="2" t="inlineStr">
        <is>
          <t>Commentaire</t>
        </is>
      </c>
    </row>
    <row r="3" ht="20" customHeight="1">
      <c r="A3" s="3" t="n">
        <v>46083</v>
      </c>
      <c r="B3" s="4">
        <f>TEXT(A3,"dddd")</f>
        <v/>
      </c>
      <c r="C3" s="5" t="inlineStr">
        <is>
          <t>Camille</t>
        </is>
      </c>
      <c r="D3" s="5" t="inlineStr">
        <is>
          <t>Paris</t>
        </is>
      </c>
      <c r="E3" s="5" t="inlineStr">
        <is>
          <t>Présentiel</t>
        </is>
      </c>
      <c r="F3" s="6" t="n">
        <v>0.375</v>
      </c>
      <c r="G3" s="6" t="n">
        <v>0.7291666666666666</v>
      </c>
      <c r="H3" s="7" t="n">
        <v>1</v>
      </c>
      <c r="I3" s="8">
        <f>IFERROR((G3-F3)*24-H3,0)</f>
        <v/>
      </c>
      <c r="J3" s="7" t="n">
        <v>7.5</v>
      </c>
      <c r="K3" s="8">
        <f>I3-J3</f>
        <v/>
      </c>
      <c r="L3" s="5" t="inlineStr">
        <is>
          <t>Non</t>
        </is>
      </c>
      <c r="M3" s="4">
        <f>IF(I3=J3,"Conforme",IF(I3&gt;J3,"Heures supplémentaires","À compléter"))</f>
        <v/>
      </c>
      <c r="N3" s="9" t="n">
        <v>0.95</v>
      </c>
      <c r="O3" s="10" t="inlineStr">
        <is>
          <t>Réunion d'équipe le matin</t>
        </is>
      </c>
    </row>
    <row r="4" ht="20" customHeight="1">
      <c r="A4" s="3" t="n">
        <v>46083</v>
      </c>
      <c r="B4" s="11">
        <f>TEXT(A4,"dddd")</f>
        <v/>
      </c>
      <c r="C4" s="5" t="inlineStr">
        <is>
          <t>Lucas</t>
        </is>
      </c>
      <c r="D4" s="5" t="inlineStr">
        <is>
          <t>Lyon</t>
        </is>
      </c>
      <c r="E4" s="5" t="inlineStr">
        <is>
          <t>Télétravail</t>
        </is>
      </c>
      <c r="F4" s="6" t="n">
        <v>0.3541666666666667</v>
      </c>
      <c r="G4" s="6" t="n">
        <v>0.7083333333333334</v>
      </c>
      <c r="H4" s="7" t="n">
        <v>1</v>
      </c>
      <c r="I4" s="12">
        <f>IFERROR((G4-F4)*24-H4,0)</f>
        <v/>
      </c>
      <c r="J4" s="7" t="n">
        <v>7.5</v>
      </c>
      <c r="K4" s="12">
        <f>I4-J4</f>
        <v/>
      </c>
      <c r="L4" s="5" t="inlineStr">
        <is>
          <t>Oui</t>
        </is>
      </c>
      <c r="M4" s="11">
        <f>IF(I4=J4,"Conforme",IF(I4&gt;J4,"Heures supplémentaires","À compléter"))</f>
        <v/>
      </c>
      <c r="N4" s="9" t="n">
        <v>0.8</v>
      </c>
      <c r="O4" s="10" t="inlineStr">
        <is>
          <t>Développement module client</t>
        </is>
      </c>
    </row>
    <row r="5" ht="20" customHeight="1">
      <c r="A5" s="3" t="n">
        <v>46084</v>
      </c>
      <c r="B5" s="4">
        <f>TEXT(A5,"dddd")</f>
        <v/>
      </c>
      <c r="C5" s="5" t="inlineStr">
        <is>
          <t>Emma</t>
        </is>
      </c>
      <c r="D5" s="5" t="inlineStr">
        <is>
          <t>Marseille</t>
        </is>
      </c>
      <c r="E5" s="5" t="inlineStr">
        <is>
          <t>Présentiel</t>
        </is>
      </c>
      <c r="F5" s="6" t="n">
        <v>0.375</v>
      </c>
      <c r="G5" s="6" t="n">
        <v>0.75</v>
      </c>
      <c r="H5" s="7" t="n">
        <v>1</v>
      </c>
      <c r="I5" s="8">
        <f>IFERROR((G5-F5)*24-H5,0)</f>
        <v/>
      </c>
      <c r="J5" s="7" t="n">
        <v>7.5</v>
      </c>
      <c r="K5" s="8">
        <f>I5-J5</f>
        <v/>
      </c>
      <c r="L5" s="5" t="inlineStr">
        <is>
          <t>Non</t>
        </is>
      </c>
      <c r="M5" s="4">
        <f>IF(I5=J5,"Conforme",IF(I5&gt;J5,"Heures supplémentaires","À compléter"))</f>
        <v/>
      </c>
      <c r="N5" s="9" t="n">
        <v>1</v>
      </c>
      <c r="O5" s="10" t="inlineStr">
        <is>
          <t>Visite client planifiée</t>
        </is>
      </c>
    </row>
    <row r="6" ht="20" customHeight="1">
      <c r="A6" s="3" t="n">
        <v>46084</v>
      </c>
      <c r="B6" s="11">
        <f>TEXT(A6,"dddd")</f>
        <v/>
      </c>
      <c r="C6" s="5" t="inlineStr">
        <is>
          <t>Hugo</t>
        </is>
      </c>
      <c r="D6" s="5" t="inlineStr">
        <is>
          <t>Toulouse</t>
        </is>
      </c>
      <c r="E6" s="5" t="inlineStr">
        <is>
          <t>Formation</t>
        </is>
      </c>
      <c r="F6" s="6" t="n">
        <v>0.3958333333333333</v>
      </c>
      <c r="G6" s="6" t="n">
        <v>0.7083333333333334</v>
      </c>
      <c r="H6" s="7" t="n">
        <v>1</v>
      </c>
      <c r="I6" s="12">
        <f>IFERROR((G6-F6)*24-H6,0)</f>
        <v/>
      </c>
      <c r="J6" s="7" t="n">
        <v>7</v>
      </c>
      <c r="K6" s="12">
        <f>I6-J6</f>
        <v/>
      </c>
      <c r="L6" s="5" t="inlineStr">
        <is>
          <t>Non</t>
        </is>
      </c>
      <c r="M6" s="11">
        <f>IF(I6=J6,"Conforme",IF(I6&gt;J6,"Heures supplémentaires","À compléter"))</f>
        <v/>
      </c>
      <c r="N6" s="9" t="n">
        <v>0.9</v>
      </c>
      <c r="O6" s="10" t="inlineStr">
        <is>
          <t>Formation sécurité</t>
        </is>
      </c>
    </row>
    <row r="7" ht="20" customHeight="1">
      <c r="A7" s="3" t="n">
        <v>46085</v>
      </c>
      <c r="B7" s="4">
        <f>TEXT(A7,"dddd")</f>
        <v/>
      </c>
      <c r="C7" s="5" t="inlineStr">
        <is>
          <t>Léa</t>
        </is>
      </c>
      <c r="D7" s="5" t="inlineStr">
        <is>
          <t>Bordeaux</t>
        </is>
      </c>
      <c r="E7" s="5" t="inlineStr">
        <is>
          <t>Télétravail</t>
        </is>
      </c>
      <c r="F7" s="6" t="n">
        <v>0.375</v>
      </c>
      <c r="G7" s="6" t="n">
        <v>0.7291666666666666</v>
      </c>
      <c r="H7" s="7" t="n">
        <v>1</v>
      </c>
      <c r="I7" s="8">
        <f>IFERROR((G7-F7)*24-H7,0)</f>
        <v/>
      </c>
      <c r="J7" s="7" t="n">
        <v>7.5</v>
      </c>
      <c r="K7" s="8">
        <f>I7-J7</f>
        <v/>
      </c>
      <c r="L7" s="5" t="inlineStr">
        <is>
          <t>Oui</t>
        </is>
      </c>
      <c r="M7" s="4">
        <f>IF(I7=J7,"Conforme",IF(I7&gt;J7,"Heures supplémentaires","À compléter"))</f>
        <v/>
      </c>
      <c r="N7" s="9" t="n">
        <v>0.75</v>
      </c>
      <c r="O7" s="10" t="inlineStr">
        <is>
          <t>Rédaction du rapport mensuel</t>
        </is>
      </c>
    </row>
    <row r="8" ht="20" customHeight="1">
      <c r="A8" s="3" t="n">
        <v>46085</v>
      </c>
      <c r="B8" s="11">
        <f>TEXT(A8,"dddd")</f>
        <v/>
      </c>
      <c r="C8" s="5" t="inlineStr">
        <is>
          <t>Louis</t>
        </is>
      </c>
      <c r="D8" s="5" t="inlineStr">
        <is>
          <t>Lille</t>
        </is>
      </c>
      <c r="E8" s="5" t="inlineStr">
        <is>
          <t>Présentiel</t>
        </is>
      </c>
      <c r="F8" s="6" t="n">
        <v>0.3333333333333333</v>
      </c>
      <c r="G8" s="6" t="n">
        <v>0.6875</v>
      </c>
      <c r="H8" s="7" t="n">
        <v>1</v>
      </c>
      <c r="I8" s="12">
        <f>IFERROR((G8-F8)*24-H8,0)</f>
        <v/>
      </c>
      <c r="J8" s="7" t="n">
        <v>7.5</v>
      </c>
      <c r="K8" s="12">
        <f>I8-J8</f>
        <v/>
      </c>
      <c r="L8" s="5" t="inlineStr">
        <is>
          <t>Non</t>
        </is>
      </c>
      <c r="M8" s="11">
        <f>IF(I8=J8,"Conforme",IF(I8&gt;J8,"Heures supplémentaires","À compléter"))</f>
        <v/>
      </c>
      <c r="N8" s="9" t="n">
        <v>0.85</v>
      </c>
      <c r="O8" s="10" t="inlineStr">
        <is>
          <t>Inventaire des stocks</t>
        </is>
      </c>
    </row>
    <row r="9" ht="20" customHeight="1">
      <c r="A9" s="3" t="n">
        <v>46086</v>
      </c>
      <c r="B9" s="4">
        <f>TEXT(A9,"dddd")</f>
        <v/>
      </c>
      <c r="C9" s="5" t="inlineStr">
        <is>
          <t>Chloé</t>
        </is>
      </c>
      <c r="D9" s="5" t="inlineStr">
        <is>
          <t>Nantes</t>
        </is>
      </c>
      <c r="E9" s="5" t="inlineStr">
        <is>
          <t>Télétravail</t>
        </is>
      </c>
      <c r="F9" s="6" t="n">
        <v>0.375</v>
      </c>
      <c r="G9" s="6" t="n">
        <v>0.7083333333333334</v>
      </c>
      <c r="H9" s="7" t="n">
        <v>0.5</v>
      </c>
      <c r="I9" s="8">
        <f>IFERROR((G9-F9)*24-H9,0)</f>
        <v/>
      </c>
      <c r="J9" s="7" t="n">
        <v>7.5</v>
      </c>
      <c r="K9" s="8">
        <f>I9-J9</f>
        <v/>
      </c>
      <c r="L9" s="5" t="inlineStr">
        <is>
          <t>Oui</t>
        </is>
      </c>
      <c r="M9" s="4">
        <f>IF(I9=J9,"Conforme",IF(I9&gt;J9,"Heures supplémentaires","À compléter"))</f>
        <v/>
      </c>
      <c r="N9" s="9" t="n">
        <v>1</v>
      </c>
      <c r="O9" s="10" t="inlineStr">
        <is>
          <t>Support client à distance</t>
        </is>
      </c>
    </row>
    <row r="10" ht="20" customHeight="1">
      <c r="A10" s="3" t="n">
        <v>46086</v>
      </c>
      <c r="B10" s="11">
        <f>TEXT(A10,"dddd")</f>
        <v/>
      </c>
      <c r="C10" s="5" t="inlineStr">
        <is>
          <t>Nathan</t>
        </is>
      </c>
      <c r="D10" s="5" t="inlineStr">
        <is>
          <t>Strasbourg</t>
        </is>
      </c>
      <c r="E10" s="5" t="inlineStr">
        <is>
          <t>Congé</t>
        </is>
      </c>
      <c r="F10" s="6" t="n">
        <v>0</v>
      </c>
      <c r="G10" s="6" t="n">
        <v>0</v>
      </c>
      <c r="H10" s="7" t="n">
        <v>0</v>
      </c>
      <c r="I10" s="12">
        <f>IFERROR((G10-F10)*24-H10,0)</f>
        <v/>
      </c>
      <c r="J10" s="7" t="n">
        <v>0</v>
      </c>
      <c r="K10" s="12">
        <f>I10-J10</f>
        <v/>
      </c>
      <c r="L10" s="5" t="inlineStr">
        <is>
          <t>Non</t>
        </is>
      </c>
      <c r="M10" s="11">
        <f>IF(I10=J10,"Conforme",IF(I10&gt;J10,"Heures supplémentaires","À compléter"))</f>
        <v/>
      </c>
      <c r="N10" s="9" t="n">
        <v>0</v>
      </c>
      <c r="O10" s="10" t="inlineStr">
        <is>
          <t>Congé payé</t>
        </is>
      </c>
    </row>
    <row r="11" ht="20" customHeight="1">
      <c r="A11" s="3" t="n">
        <v>46087</v>
      </c>
      <c r="B11" s="4">
        <f>TEXT(A11,"dddd")</f>
        <v/>
      </c>
      <c r="C11" s="5" t="inlineStr">
        <is>
          <t>Manon</t>
        </is>
      </c>
      <c r="D11" s="5" t="inlineStr">
        <is>
          <t>Nice</t>
        </is>
      </c>
      <c r="E11" s="5" t="inlineStr">
        <is>
          <t>Présentiel</t>
        </is>
      </c>
      <c r="F11" s="6" t="n">
        <v>0.375</v>
      </c>
      <c r="G11" s="6" t="n">
        <v>0.7291666666666666</v>
      </c>
      <c r="H11" s="7" t="n">
        <v>1</v>
      </c>
      <c r="I11" s="8">
        <f>IFERROR((G11-F11)*24-H11,0)</f>
        <v/>
      </c>
      <c r="J11" s="7" t="n">
        <v>7.5</v>
      </c>
      <c r="K11" s="8">
        <f>I11-J11</f>
        <v/>
      </c>
      <c r="L11" s="5" t="inlineStr">
        <is>
          <t>Non</t>
        </is>
      </c>
      <c r="M11" s="4">
        <f>IF(I11=J11,"Conforme",IF(I11&gt;J11,"Heures supplémentaires","À compléter"))</f>
        <v/>
      </c>
      <c r="N11" s="9" t="n">
        <v>0.88</v>
      </c>
      <c r="O11" s="10" t="inlineStr">
        <is>
          <t>Préparation salon professionnel</t>
        </is>
      </c>
    </row>
    <row r="12" ht="22" customHeight="1">
      <c r="A12" s="13" t="inlineStr">
        <is>
          <t>Total semaine</t>
        </is>
      </c>
      <c r="B12" s="13" t="n"/>
      <c r="C12" s="13" t="n"/>
      <c r="D12" s="13" t="n"/>
      <c r="E12" s="13" t="n"/>
      <c r="F12" s="13" t="n"/>
      <c r="G12" s="13" t="n"/>
      <c r="H12" s="14">
        <f>SUM(H3:H11)</f>
        <v/>
      </c>
      <c r="I12" s="14">
        <f>SUM(I3:I11)</f>
        <v/>
      </c>
      <c r="J12" s="14">
        <f>SUM(J3:J11)</f>
        <v/>
      </c>
      <c r="K12" s="14">
        <f>SUM(K3:K11)</f>
        <v/>
      </c>
      <c r="L12" s="13" t="n"/>
      <c r="M12" s="13">
        <f>"Conformes : "&amp;COUNTIF(M3:M11,"Conforme")</f>
        <v/>
      </c>
      <c r="N12" s="15">
        <f>AVERAGE(N3:N11)</f>
        <v/>
      </c>
      <c r="O12" s="13" t="n"/>
    </row>
  </sheetData>
  <mergeCells count="1">
    <mergeCell ref="A1:O1"/>
  </mergeCells>
  <conditionalFormatting sqref="M3:M11">
    <cfRule type="expression" priority="1" dxfId="0" stopIfTrue="1">
      <formula>M3="Conforme"</formula>
    </cfRule>
    <cfRule type="expression" priority="2" dxfId="1" stopIfTrue="1">
      <formula>M3="À compléter"</formula>
    </cfRule>
  </conditionalFormatting>
  <conditionalFormatting sqref="K3:K11">
    <cfRule type="expression" priority="3" dxfId="2" stopIfTrue="1">
      <formula>K3&lt;0</formula>
    </cfRule>
    <cfRule type="expression" priority="4" dxfId="3" stopIfTrue="1">
      <formula>K3&gt;0</formula>
    </cfRule>
  </conditionalFormatting>
  <dataValidations count="5">
    <dataValidation sqref="C3:C50" showErrorMessage="1" showInputMessage="1" allowBlank="1" type="list">
      <formula1>=Paramètres!$A$2:$A$10</formula1>
    </dataValidation>
    <dataValidation sqref="D3:D50" showErrorMessage="1" showInputMessage="1" allowBlank="1" type="list">
      <formula1>=Paramètres!$D$2:$D$10</formula1>
    </dataValidation>
    <dataValidation sqref="E3:E50" showErrorMessage="1" showInputMessage="1" allowBlank="1" type="list">
      <formula1>=Paramètres!$F$2:$F$5</formula1>
    </dataValidation>
    <dataValidation sqref="L3:L50" showErrorMessage="1" showInputMessage="1" allowBlank="1" type="list">
      <formula1>=Paramètres!$J$2:$J$3</formula1>
    </dataValidation>
    <dataValidation sqref="M3:M50" showErrorMessage="1" showInputMessage="1" allowBlank="1" type="list">
      <formula1>=Paramètres!$H$2:$H$4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8" customWidth="1" min="4" max="4"/>
    <col width="10" customWidth="1" min="5" max="5"/>
    <col width="14" customWidth="1" min="6" max="6"/>
    <col width="16" customWidth="1" min="7" max="7"/>
  </cols>
  <sheetData>
    <row r="1" ht="30" customHeight="1">
      <c r="A1" s="1" t="inlineStr">
        <is>
          <t>Synthèse hebdomadaire — Tableau de bord du responsable</t>
        </is>
      </c>
    </row>
    <row r="3" ht="20" customHeight="1">
      <c r="A3" s="16" t="inlineStr">
        <is>
          <t>Heures planifiées totales</t>
        </is>
      </c>
      <c r="B3" s="17">
        <f>SUM(Planning!I3:I11)</f>
        <v/>
      </c>
      <c r="D3" s="18" t="inlineStr">
        <is>
          <t>Répartition par type de journée</t>
        </is>
      </c>
      <c r="E3" s="19" t="n"/>
    </row>
    <row r="4" ht="20" customHeight="1">
      <c r="A4" s="20" t="inlineStr">
        <is>
          <t>Heures contractuelles totales</t>
        </is>
      </c>
      <c r="B4" s="21">
        <f>SUM(Planning!J3:J11)</f>
        <v/>
      </c>
      <c r="D4" s="22" t="inlineStr">
        <is>
          <t>Présentiel</t>
        </is>
      </c>
      <c r="E4" s="11">
        <f>COUNTIF(Planning!E3:E11,"Présentiel")</f>
        <v/>
      </c>
    </row>
    <row r="5" ht="20" customHeight="1">
      <c r="A5" s="16" t="inlineStr">
        <is>
          <t>Écart horaire total</t>
        </is>
      </c>
      <c r="B5" s="17">
        <f>SUM(Planning!K3:K11)</f>
        <v/>
      </c>
      <c r="D5" s="22" t="inlineStr">
        <is>
          <t>Télétravail</t>
        </is>
      </c>
      <c r="E5" s="11">
        <f>COUNTIF(Planning!E3:E11,"Télétravail")</f>
        <v/>
      </c>
    </row>
    <row r="6" ht="20" customHeight="1">
      <c r="A6" s="20" t="inlineStr">
        <is>
          <t>Nombre de collaborateurs planifiés</t>
        </is>
      </c>
      <c r="B6" s="23">
        <f>COUNTIF(B14:B22,"&gt;0")</f>
        <v/>
      </c>
      <c r="D6" s="22" t="inlineStr">
        <is>
          <t>Congé</t>
        </is>
      </c>
      <c r="E6" s="11">
        <f>COUNTIF(Planning!E3:E11,"Congé")</f>
        <v/>
      </c>
    </row>
    <row r="7" ht="20" customHeight="1">
      <c r="A7" s="16" t="inlineStr">
        <is>
          <t>Journées en télétravail</t>
        </is>
      </c>
      <c r="B7" s="24">
        <f>COUNTIF(Planning!L3:L11,"Oui")</f>
        <v/>
      </c>
      <c r="D7" s="22" t="inlineStr">
        <is>
          <t>Formation</t>
        </is>
      </c>
      <c r="E7" s="11">
        <f>COUNTIF(Planning!E3:E11,"Formation")</f>
        <v/>
      </c>
    </row>
    <row r="8" ht="20" customHeight="1">
      <c r="A8" s="20" t="inlineStr">
        <is>
          <t>Journées conformes</t>
        </is>
      </c>
      <c r="B8" s="23">
        <f>COUNTIF(Planning!M3:M11,"Conforme")</f>
        <v/>
      </c>
    </row>
    <row r="9" ht="20" customHeight="1">
      <c r="A9" s="16" t="inlineStr">
        <is>
          <t>Taux moyen d'avancement</t>
        </is>
      </c>
      <c r="B9" s="25">
        <f>AVERAGE(Planning!N3:N11)</f>
        <v/>
      </c>
    </row>
    <row r="10" ht="20" customHeight="1">
      <c r="A10" s="20" t="inlineStr">
        <is>
          <t>Pourcentage de télétravail</t>
        </is>
      </c>
      <c r="B10" s="26">
        <f>IFERROR(COUNTIF(Planning!L3:L11,"Oui")/COUNTA(Planning!A3:A11),0)</f>
        <v/>
      </c>
    </row>
    <row r="12" ht="28" customHeight="1">
      <c r="A12" s="2" t="inlineStr">
        <is>
          <t>Collaborateur</t>
        </is>
      </c>
      <c r="B12" s="2" t="inlineStr">
        <is>
          <t>Site principal</t>
        </is>
      </c>
      <c r="C12" s="2" t="inlineStr">
        <is>
          <t>Heures planifiées</t>
        </is>
      </c>
      <c r="D12" s="2" t="inlineStr">
        <is>
          <t>Heures contractuelles</t>
        </is>
      </c>
      <c r="E12" s="2" t="inlineStr">
        <is>
          <t>Écart</t>
        </is>
      </c>
      <c r="F12" s="2" t="inlineStr">
        <is>
          <t>Jours planifiés</t>
        </is>
      </c>
      <c r="G12" s="2" t="inlineStr">
        <is>
          <t>Avancement moyen</t>
        </is>
      </c>
    </row>
    <row r="13">
      <c r="A13" s="4" t="inlineStr">
        <is>
          <t>Camille</t>
        </is>
      </c>
      <c r="B13" s="4">
        <f>IFERROR(VLOOKUP(A13,Paramètres!A2:B10,2,FALSE),"Non renseigné")</f>
        <v/>
      </c>
      <c r="C13" s="8">
        <f>SUMIF(Planning!C3:C11,A13,Planning!I3:I11)</f>
        <v/>
      </c>
      <c r="D13" s="8">
        <f>SUMIF(Planning!C3:C11,A13,Planning!J3:J11)</f>
        <v/>
      </c>
      <c r="E13" s="8">
        <f>SUMIF(Planning!C3:C11,A13,Planning!K3:K11)</f>
        <v/>
      </c>
      <c r="F13" s="4">
        <f>COUNTIF(Planning!C3:C11,A13)</f>
        <v/>
      </c>
      <c r="G13" s="27">
        <f>IFERROR(AVERAGEIF(Planning!C3:C11,A13,Planning!N3:N11),0)</f>
        <v/>
      </c>
    </row>
    <row r="14">
      <c r="A14" s="11" t="inlineStr">
        <is>
          <t>Lucas</t>
        </is>
      </c>
      <c r="B14" s="11">
        <f>IFERROR(VLOOKUP(A14,Paramètres!A2:B10,2,FALSE),"Non renseigné")</f>
        <v/>
      </c>
      <c r="C14" s="12">
        <f>SUMIF(Planning!C3:C11,A14,Planning!I3:I11)</f>
        <v/>
      </c>
      <c r="D14" s="12">
        <f>SUMIF(Planning!C3:C11,A14,Planning!J3:J11)</f>
        <v/>
      </c>
      <c r="E14" s="12">
        <f>SUMIF(Planning!C3:C11,A14,Planning!K3:K11)</f>
        <v/>
      </c>
      <c r="F14" s="11">
        <f>COUNTIF(Planning!C3:C11,A14)</f>
        <v/>
      </c>
      <c r="G14" s="28">
        <f>IFERROR(AVERAGEIF(Planning!C3:C11,A14,Planning!N3:N11),0)</f>
        <v/>
      </c>
    </row>
    <row r="15">
      <c r="A15" s="4" t="inlineStr">
        <is>
          <t>Emma</t>
        </is>
      </c>
      <c r="B15" s="4">
        <f>IFERROR(VLOOKUP(A15,Paramètres!A2:B10,2,FALSE),"Non renseigné")</f>
        <v/>
      </c>
      <c r="C15" s="8">
        <f>SUMIF(Planning!C3:C11,A15,Planning!I3:I11)</f>
        <v/>
      </c>
      <c r="D15" s="8">
        <f>SUMIF(Planning!C3:C11,A15,Planning!J3:J11)</f>
        <v/>
      </c>
      <c r="E15" s="8">
        <f>SUMIF(Planning!C3:C11,A15,Planning!K3:K11)</f>
        <v/>
      </c>
      <c r="F15" s="4">
        <f>COUNTIF(Planning!C3:C11,A15)</f>
        <v/>
      </c>
      <c r="G15" s="27">
        <f>IFERROR(AVERAGEIF(Planning!C3:C11,A15,Planning!N3:N11),0)</f>
        <v/>
      </c>
    </row>
    <row r="16">
      <c r="A16" s="11" t="inlineStr">
        <is>
          <t>Hugo</t>
        </is>
      </c>
      <c r="B16" s="11">
        <f>IFERROR(VLOOKUP(A16,Paramètres!A2:B10,2,FALSE),"Non renseigné")</f>
        <v/>
      </c>
      <c r="C16" s="12">
        <f>SUMIF(Planning!C3:C11,A16,Planning!I3:I11)</f>
        <v/>
      </c>
      <c r="D16" s="12">
        <f>SUMIF(Planning!C3:C11,A16,Planning!J3:J11)</f>
        <v/>
      </c>
      <c r="E16" s="12">
        <f>SUMIF(Planning!C3:C11,A16,Planning!K3:K11)</f>
        <v/>
      </c>
      <c r="F16" s="11">
        <f>COUNTIF(Planning!C3:C11,A16)</f>
        <v/>
      </c>
      <c r="G16" s="28">
        <f>IFERROR(AVERAGEIF(Planning!C3:C11,A16,Planning!N3:N11),0)</f>
        <v/>
      </c>
    </row>
    <row r="17">
      <c r="A17" s="4" t="inlineStr">
        <is>
          <t>Léa</t>
        </is>
      </c>
      <c r="B17" s="4">
        <f>IFERROR(VLOOKUP(A17,Paramètres!A2:B10,2,FALSE),"Non renseigné")</f>
        <v/>
      </c>
      <c r="C17" s="8">
        <f>SUMIF(Planning!C3:C11,A17,Planning!I3:I11)</f>
        <v/>
      </c>
      <c r="D17" s="8">
        <f>SUMIF(Planning!C3:C11,A17,Planning!J3:J11)</f>
        <v/>
      </c>
      <c r="E17" s="8">
        <f>SUMIF(Planning!C3:C11,A17,Planning!K3:K11)</f>
        <v/>
      </c>
      <c r="F17" s="4">
        <f>COUNTIF(Planning!C3:C11,A17)</f>
        <v/>
      </c>
      <c r="G17" s="27">
        <f>IFERROR(AVERAGEIF(Planning!C3:C11,A17,Planning!N3:N11),0)</f>
        <v/>
      </c>
    </row>
    <row r="18">
      <c r="A18" s="11" t="inlineStr">
        <is>
          <t>Louis</t>
        </is>
      </c>
      <c r="B18" s="11">
        <f>IFERROR(VLOOKUP(A18,Paramètres!A2:B10,2,FALSE),"Non renseigné")</f>
        <v/>
      </c>
      <c r="C18" s="12">
        <f>SUMIF(Planning!C3:C11,A18,Planning!I3:I11)</f>
        <v/>
      </c>
      <c r="D18" s="12">
        <f>SUMIF(Planning!C3:C11,A18,Planning!J3:J11)</f>
        <v/>
      </c>
      <c r="E18" s="12">
        <f>SUMIF(Planning!C3:C11,A18,Planning!K3:K11)</f>
        <v/>
      </c>
      <c r="F18" s="11">
        <f>COUNTIF(Planning!C3:C11,A18)</f>
        <v/>
      </c>
      <c r="G18" s="28">
        <f>IFERROR(AVERAGEIF(Planning!C3:C11,A18,Planning!N3:N11),0)</f>
        <v/>
      </c>
    </row>
    <row r="19">
      <c r="A19" s="4" t="inlineStr">
        <is>
          <t>Chloé</t>
        </is>
      </c>
      <c r="B19" s="4">
        <f>IFERROR(VLOOKUP(A19,Paramètres!A2:B10,2,FALSE),"Non renseigné")</f>
        <v/>
      </c>
      <c r="C19" s="8">
        <f>SUMIF(Planning!C3:C11,A19,Planning!I3:I11)</f>
        <v/>
      </c>
      <c r="D19" s="8">
        <f>SUMIF(Planning!C3:C11,A19,Planning!J3:J11)</f>
        <v/>
      </c>
      <c r="E19" s="8">
        <f>SUMIF(Planning!C3:C11,A19,Planning!K3:K11)</f>
        <v/>
      </c>
      <c r="F19" s="4">
        <f>COUNTIF(Planning!C3:C11,A19)</f>
        <v/>
      </c>
      <c r="G19" s="27">
        <f>IFERROR(AVERAGEIF(Planning!C3:C11,A19,Planning!N3:N11),0)</f>
        <v/>
      </c>
    </row>
    <row r="20">
      <c r="A20" s="11" t="inlineStr">
        <is>
          <t>Nathan</t>
        </is>
      </c>
      <c r="B20" s="11">
        <f>IFERROR(VLOOKUP(A20,Paramètres!A2:B10,2,FALSE),"Non renseigné")</f>
        <v/>
      </c>
      <c r="C20" s="12">
        <f>SUMIF(Planning!C3:C11,A20,Planning!I3:I11)</f>
        <v/>
      </c>
      <c r="D20" s="12">
        <f>SUMIF(Planning!C3:C11,A20,Planning!J3:J11)</f>
        <v/>
      </c>
      <c r="E20" s="12">
        <f>SUMIF(Planning!C3:C11,A20,Planning!K3:K11)</f>
        <v/>
      </c>
      <c r="F20" s="11">
        <f>COUNTIF(Planning!C3:C11,A20)</f>
        <v/>
      </c>
      <c r="G20" s="28">
        <f>IFERROR(AVERAGEIF(Planning!C3:C11,A20,Planning!N3:N11),0)</f>
        <v/>
      </c>
    </row>
    <row r="21">
      <c r="A21" s="4" t="inlineStr">
        <is>
          <t>Manon</t>
        </is>
      </c>
      <c r="B21" s="4">
        <f>IFERROR(VLOOKUP(A21,Paramètres!A2:B10,2,FALSE),"Non renseigné")</f>
        <v/>
      </c>
      <c r="C21" s="8">
        <f>SUMIF(Planning!C3:C11,A21,Planning!I3:I11)</f>
        <v/>
      </c>
      <c r="D21" s="8">
        <f>SUMIF(Planning!C3:C11,A21,Planning!J3:J11)</f>
        <v/>
      </c>
      <c r="E21" s="8">
        <f>SUMIF(Planning!C3:C11,A21,Planning!K3:K11)</f>
        <v/>
      </c>
      <c r="F21" s="4">
        <f>COUNTIF(Planning!C3:C11,A21)</f>
        <v/>
      </c>
      <c r="G21" s="27">
        <f>IFERROR(AVERAGEIF(Planning!C3:C11,A21,Planning!N3:N11),0)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4" customWidth="1" min="3" max="3"/>
    <col width="16" customWidth="1" min="4" max="4"/>
    <col width="4" customWidth="1" min="5" max="5"/>
    <col width="18" customWidth="1" min="6" max="6"/>
    <col width="4" customWidth="1" min="7" max="7"/>
    <col width="22" customWidth="1" min="8" max="8"/>
    <col width="4" customWidth="1" min="9" max="9"/>
    <col width="14" customWidth="1" min="10" max="10"/>
  </cols>
  <sheetData>
    <row r="1" ht="28" customHeight="1">
      <c r="A1" s="1" t="n"/>
    </row>
    <row r="2">
      <c r="A2" s="29" t="inlineStr">
        <is>
          <t>Collaborateurs</t>
        </is>
      </c>
      <c r="B2" s="29" t="inlineStr">
        <is>
          <t>Site associé</t>
        </is>
      </c>
      <c r="D2" s="29" t="inlineStr">
        <is>
          <t>Sites</t>
        </is>
      </c>
      <c r="F2" s="29" t="inlineStr">
        <is>
          <t>Types de journée</t>
        </is>
      </c>
      <c r="H2" s="29" t="inlineStr">
        <is>
          <t>Statuts</t>
        </is>
      </c>
      <c r="J2" s="29" t="inlineStr">
        <is>
          <t>Télétravail</t>
        </is>
      </c>
    </row>
    <row r="3">
      <c r="A3" s="4" t="inlineStr">
        <is>
          <t>Camille</t>
        </is>
      </c>
      <c r="B3" s="4" t="inlineStr">
        <is>
          <t>Paris</t>
        </is>
      </c>
      <c r="D3" s="4" t="inlineStr">
        <is>
          <t>Paris</t>
        </is>
      </c>
      <c r="F3" s="4" t="inlineStr">
        <is>
          <t>Présentiel</t>
        </is>
      </c>
      <c r="H3" s="4" t="inlineStr">
        <is>
          <t>Conforme</t>
        </is>
      </c>
      <c r="J3" s="4" t="inlineStr">
        <is>
          <t>Oui</t>
        </is>
      </c>
    </row>
    <row r="4">
      <c r="A4" s="11" t="inlineStr">
        <is>
          <t>Lucas</t>
        </is>
      </c>
      <c r="B4" s="11" t="inlineStr">
        <is>
          <t>Lyon</t>
        </is>
      </c>
      <c r="D4" s="11" t="inlineStr">
        <is>
          <t>Lyon</t>
        </is>
      </c>
      <c r="F4" s="11" t="inlineStr">
        <is>
          <t>Télétravail</t>
        </is>
      </c>
      <c r="H4" s="11" t="inlineStr">
        <is>
          <t>Heures supplémentaires</t>
        </is>
      </c>
      <c r="J4" s="11" t="inlineStr">
        <is>
          <t>Non</t>
        </is>
      </c>
    </row>
    <row r="5">
      <c r="A5" s="4" t="inlineStr">
        <is>
          <t>Emma</t>
        </is>
      </c>
      <c r="B5" s="4" t="inlineStr">
        <is>
          <t>Marseille</t>
        </is>
      </c>
      <c r="D5" s="4" t="inlineStr">
        <is>
          <t>Marseille</t>
        </is>
      </c>
      <c r="F5" s="4" t="inlineStr">
        <is>
          <t>Congé</t>
        </is>
      </c>
      <c r="H5" s="4" t="inlineStr">
        <is>
          <t>À compléter</t>
        </is>
      </c>
      <c r="J5" s="30" t="n"/>
    </row>
    <row r="6">
      <c r="A6" s="11" t="inlineStr">
        <is>
          <t>Hugo</t>
        </is>
      </c>
      <c r="B6" s="11" t="inlineStr">
        <is>
          <t>Toulouse</t>
        </is>
      </c>
      <c r="D6" s="11" t="inlineStr">
        <is>
          <t>Toulouse</t>
        </is>
      </c>
      <c r="F6" s="11" t="inlineStr">
        <is>
          <t>Formation</t>
        </is>
      </c>
      <c r="H6" s="31" t="n"/>
      <c r="J6" s="31" t="n"/>
    </row>
    <row r="7">
      <c r="A7" s="4" t="inlineStr">
        <is>
          <t>Léa</t>
        </is>
      </c>
      <c r="B7" s="4" t="inlineStr">
        <is>
          <t>Bordeaux</t>
        </is>
      </c>
      <c r="D7" s="4" t="inlineStr">
        <is>
          <t>Bordeaux</t>
        </is>
      </c>
      <c r="F7" s="30" t="n"/>
      <c r="H7" s="30" t="n"/>
      <c r="J7" s="30" t="n"/>
    </row>
    <row r="8">
      <c r="A8" s="11" t="inlineStr">
        <is>
          <t>Louis</t>
        </is>
      </c>
      <c r="B8" s="11" t="inlineStr">
        <is>
          <t>Lille</t>
        </is>
      </c>
      <c r="D8" s="11" t="inlineStr">
        <is>
          <t>Lille</t>
        </is>
      </c>
      <c r="F8" s="31" t="n"/>
      <c r="H8" s="31" t="n"/>
      <c r="J8" s="31" t="n"/>
    </row>
    <row r="9">
      <c r="A9" s="4" t="inlineStr">
        <is>
          <t>Chloé</t>
        </is>
      </c>
      <c r="B9" s="4" t="inlineStr">
        <is>
          <t>Nantes</t>
        </is>
      </c>
      <c r="D9" s="4" t="inlineStr">
        <is>
          <t>Nantes</t>
        </is>
      </c>
      <c r="F9" s="30" t="n"/>
      <c r="H9" s="30" t="n"/>
      <c r="J9" s="30" t="n"/>
    </row>
    <row r="10">
      <c r="A10" s="11" t="inlineStr">
        <is>
          <t>Nathan</t>
        </is>
      </c>
      <c r="B10" s="11" t="inlineStr">
        <is>
          <t>Strasbourg</t>
        </is>
      </c>
      <c r="D10" s="11" t="inlineStr">
        <is>
          <t>Strasbourg</t>
        </is>
      </c>
      <c r="F10" s="31" t="n"/>
      <c r="H10" s="31" t="n"/>
      <c r="J10" s="31" t="n"/>
    </row>
    <row r="11">
      <c r="A11" s="4" t="inlineStr">
        <is>
          <t>Manon</t>
        </is>
      </c>
      <c r="B11" s="4" t="inlineStr">
        <is>
          <t>Nice</t>
        </is>
      </c>
      <c r="D11" s="4" t="inlineStr">
        <is>
          <t>Nice</t>
        </is>
      </c>
      <c r="F11" s="30" t="n"/>
      <c r="H11" s="30" t="n"/>
      <c r="J11" s="30" t="n"/>
    </row>
    <row r="13">
      <c r="A13" s="20" t="inlineStr">
        <is>
          <t>Heures contractuelles quotidiennes de référence</t>
        </is>
      </c>
      <c r="B13" s="7" t="n">
        <v>7</v>
      </c>
    </row>
  </sheetData>
  <mergeCells count="1">
    <mergeCell ref="A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40" customWidth="1" min="1" max="1"/>
    <col width="40" customWidth="1" min="2" max="2"/>
    <col width="40" customWidth="1" min="3" max="3"/>
  </cols>
  <sheetData>
    <row r="1" ht="30" customHeight="1">
      <c r="A1" s="1" t="inlineStr">
        <is>
          <t>Mode d'emploi — Planning de travail hebdomadaire</t>
        </is>
      </c>
    </row>
    <row r="3">
      <c r="A3" s="32" t="inlineStr">
        <is>
          <t>Feuille Planning</t>
        </is>
      </c>
    </row>
    <row r="4" ht="55" customHeight="1">
      <c r="A4" s="33" t="inlineStr">
        <is>
          <t>Saisissez les journées de travail de l'équipe. Les colonnes en jaune pâle sont à remplir : date, collaborateur, site, type de journée, horaires, pause, heures contractuelles, télétravail et avancement. Le jour, les heures planifiées, l'écart horaire et le statut sont calculés automatiquement. La ligne corail « Total semaine » affiche les totaux.</t>
        </is>
      </c>
    </row>
    <row r="6">
      <c r="A6" s="32" t="inlineStr">
        <is>
          <t>Feuille Synthèse</t>
        </is>
      </c>
    </row>
    <row r="7" ht="55" customHeight="1">
      <c r="A7" s="33" t="inlineStr">
        <is>
          <t>Tableau de bord automatique pour le responsable : heures totales, écarts, journées en télétravail, taux moyen d'avancement. Le tableau par collaborateur et les trois graphiques se mettent à jour dès que le planning est modifié.</t>
        </is>
      </c>
    </row>
    <row r="9">
      <c r="A9" s="32" t="inlineStr">
        <is>
          <t>Feuille Paramètres</t>
        </is>
      </c>
    </row>
    <row r="10" ht="55" customHeight="1">
      <c r="A10" s="33" t="inlineStr">
        <is>
          <t>Contient les listes de référence utilisées dans les menus déroulants : collaborateurs, sites, types de journée, statuts et Oui/Non. Modifiez ces listes pour adapter le fichier à votre équipe ; les validations de données suivront automatiquement.</t>
        </is>
      </c>
    </row>
    <row r="12">
      <c r="A12" s="32" t="inlineStr">
        <is>
          <t>Bonnes pratiques</t>
        </is>
      </c>
    </row>
    <row r="13" ht="55" customHeight="1">
      <c r="A13" s="33" t="inlineStr">
        <is>
          <t>Saisissez les dates au format JJ/MM/AAAA et les heures au format HH:MM. Les écarts négatifs apparaissent en rouge, les dépassements en vert. Les journées « Congé » doivent avoir des horaires à 00:00 et 0 heure contractuelle pour rester conformes.</t>
        </is>
      </c>
    </row>
  </sheetData>
  <mergeCells count="5">
    <mergeCell ref="A1:C1"/>
    <mergeCell ref="A4:C4"/>
    <mergeCell ref="A7:C7"/>
    <mergeCell ref="A10:C10"/>
    <mergeCell ref="A13:C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2026-08-01T05:03:56Z</dcterms:created>
  <dcterms:modified xmlns:dcterms="http://purl.org/dc/terms/" xmlns:xsi="http://www.w3.org/2001/XMLSchema-instance" xsi:type="dcterms:W3CDTF">2026-08-01T05:03:56Z</dcterms:modified>
</cp:coreProperties>
</file>