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Référentiels &amp; consignes" sheetId="3" state="visible" r:id="rId3"/>
  </sheets>
  <definedNames>
    <definedName name="_xlnm._FilterDatabase" localSheetId="0" hidden="1">'Planning'!$A$1:$T$101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&quot; €&quot;"/>
    <numFmt numFmtId="166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FFFFFF"/>
      <sz val="16"/>
    </font>
    <font>
      <name val="Calibri"/>
      <b val="1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5D3BC4"/>
      </patternFill>
    </fill>
    <fill>
      <patternFill patternType="solid">
        <fgColor rgb="00FF6B4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 wrapText="1"/>
    </xf>
    <xf numFmtId="9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9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right" vertical="center"/>
    </xf>
    <xf numFmtId="166" fontId="0" fillId="4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2" fillId="4" borderId="1" applyAlignment="1" pivotButton="0" quotePrefix="0" xfId="0">
      <alignment horizontal="left" vertical="top" wrapText="1"/>
    </xf>
    <xf numFmtId="0" fontId="0" fillId="4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Déploiements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bord'!E3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'Tableau de bord'!$D$4:$D$9</f>
            </numRef>
          </cat>
          <val>
            <numRef>
              <f>'Tableau de bord'!$E$4:$E$9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priorité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bord'!E12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bord'!$D$13:$D$15</f>
            </numRef>
          </cat>
          <val>
            <numRef>
              <f>'Tableau de bord'!$E$13:$E$15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prévu et consommé par projet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bord'!E18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'Tableau de bord'!$D$19:$D$118</f>
            </numRef>
          </cat>
          <val>
            <numRef>
              <f>'Tableau de bord'!$E$19:$E$118</f>
            </numRef>
          </val>
        </ser>
        <ser>
          <idx val="1"/>
          <order val="1"/>
          <tx>
            <strRef>
              <f>'Tableau de bord'!F18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'Tableau de bord'!$D$19:$D$118</f>
            </numRef>
          </cat>
          <val>
            <numRef>
              <f>'Tableau de bord'!$F$19:$F$118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Déploiements prévus par mois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bord'!E121</f>
            </strRef>
          </tx>
          <spPr>
            <a:ln xmlns:a="http://schemas.openxmlformats.org/drawingml/2006/main" w="28575">
              <a:solidFill>
                <a:srgbClr val="5D3BC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bord'!$D$122:$D$133</f>
            </numRef>
          </cat>
          <val>
            <numRef>
              <f>'Tableau de bord'!$E$122:$E$133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2</row>
      <rowOff>0</rowOff>
    </from>
    <ext cx="612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18</col>
      <colOff>0</colOff>
      <row>23</row>
      <rowOff>0</rowOff>
    </from>
    <ext cx="612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7" customWidth="1" min="2" max="2"/>
    <col width="35" customWidth="1" min="3" max="3"/>
    <col width="15" customWidth="1" min="4" max="4"/>
    <col width="26" customWidth="1" min="5" max="5"/>
    <col width="20" customWidth="1" min="6" max="6"/>
    <col width="18" customWidth="1" min="7" max="7"/>
    <col width="18" customWidth="1" min="8" max="8"/>
    <col width="18" customWidth="1" min="9" max="9"/>
    <col width="18" customWidth="1" min="10" max="10"/>
    <col width="16" customWidth="1" min="11" max="11"/>
    <col width="16" customWidth="1" min="12" max="12"/>
    <col width="13" customWidth="1" min="13" max="13"/>
    <col width="27" customWidth="1" min="14" max="14"/>
    <col width="14" customWidth="1" min="15" max="15"/>
    <col width="19" customWidth="1" min="16" max="16"/>
    <col width="22" customWidth="1" min="17" max="17"/>
    <col width="20" customWidth="1" min="18" max="18"/>
    <col width="16" customWidth="1" min="19" max="19"/>
    <col width="43" customWidth="1" min="20" max="20"/>
    <col hidden="1" width="20" customWidth="1" min="21" max="21"/>
    <col hidden="1" width="24" customWidth="1" min="22" max="22"/>
  </cols>
  <sheetData>
    <row r="1" ht="36" customHeight="1">
      <c r="A1" s="1" t="inlineStr">
        <is>
          <t>ID déploiement</t>
        </is>
      </c>
      <c r="B1" s="1" t="inlineStr">
        <is>
          <t>Client / entité</t>
        </is>
      </c>
      <c r="C1" s="1" t="inlineStr">
        <is>
          <t>Projet ou solution</t>
        </is>
      </c>
      <c r="D1" s="1" t="inlineStr">
        <is>
          <t>Ville</t>
        </is>
      </c>
      <c r="E1" s="1" t="inlineStr">
        <is>
          <t>Région</t>
        </is>
      </c>
      <c r="F1" s="1" t="inlineStr">
        <is>
          <t>Responsable</t>
        </is>
      </c>
      <c r="G1" s="1" t="inlineStr">
        <is>
          <t>Équipe technique</t>
        </is>
      </c>
      <c r="H1" s="1" t="inlineStr">
        <is>
          <t>Date de début prévue</t>
        </is>
      </c>
      <c r="I1" s="1" t="inlineStr">
        <is>
          <t>Date de fin prévue</t>
        </is>
      </c>
      <c r="J1" s="1" t="inlineStr">
        <is>
          <t>Date de fin réelle</t>
        </is>
      </c>
      <c r="K1" s="1" t="inlineStr">
        <is>
          <t>Statut</t>
        </is>
      </c>
      <c r="L1" s="1" t="inlineStr">
        <is>
          <t>Avancement (%)</t>
        </is>
      </c>
      <c r="M1" s="1" t="inlineStr">
        <is>
          <t>Priorité</t>
        </is>
      </c>
      <c r="N1" s="1" t="inlineStr">
        <is>
          <t>Dépendance</t>
        </is>
      </c>
      <c r="O1" s="1" t="inlineStr">
        <is>
          <t>Risque</t>
        </is>
      </c>
      <c r="P1" s="1" t="inlineStr">
        <is>
          <t>Budget prévu (€)</t>
        </is>
      </c>
      <c r="Q1" s="1" t="inlineStr">
        <is>
          <t>Budget consommé (€)</t>
        </is>
      </c>
      <c r="R1" s="1" t="inlineStr">
        <is>
          <t>Écart budgétaire (€)</t>
        </is>
      </c>
      <c r="S1" s="1" t="inlineStr">
        <is>
          <t>Jours restants</t>
        </is>
      </c>
      <c r="T1" s="1" t="inlineStr">
        <is>
          <t>Commentaire</t>
        </is>
      </c>
      <c r="U1" s="1" t="inlineStr">
        <is>
          <t>Contrôle avancement</t>
        </is>
      </c>
      <c r="V1" s="1" t="inlineStr">
        <is>
          <t>Responsable référentiel</t>
        </is>
      </c>
    </row>
    <row r="2" ht="34" customHeight="1">
      <c r="A2" s="2" t="inlineStr">
        <is>
          <t>DEP-2026-001</t>
        </is>
      </c>
      <c r="B2" s="3" t="inlineStr">
        <is>
          <t>Mairie de Paris</t>
        </is>
      </c>
      <c r="C2" s="3" t="inlineStr">
        <is>
          <t>Migration Microsoft 365</t>
        </is>
      </c>
      <c r="D2" s="2" t="inlineStr">
        <is>
          <t>Paris</t>
        </is>
      </c>
      <c r="E2" s="2" t="inlineStr">
        <is>
          <t>Île-de-France</t>
        </is>
      </c>
      <c r="F2" s="2" t="inlineStr">
        <is>
          <t>Camille Martin</t>
        </is>
      </c>
      <c r="G2" s="2" t="inlineStr">
        <is>
          <t>Infrastructure</t>
        </is>
      </c>
      <c r="H2" s="4" t="n">
        <v>46027</v>
      </c>
      <c r="I2" s="4" t="n">
        <v>46052</v>
      </c>
      <c r="J2" s="4" t="n">
        <v>46051</v>
      </c>
      <c r="K2" s="2" t="inlineStr">
        <is>
          <t>Terminé</t>
        </is>
      </c>
      <c r="L2" s="5" t="n">
        <v>1</v>
      </c>
      <c r="M2" s="2" t="inlineStr">
        <is>
          <t>Haute</t>
        </is>
      </c>
      <c r="N2" s="3" t="inlineStr">
        <is>
          <t>Audit des licences</t>
        </is>
      </c>
      <c r="O2" s="2" t="inlineStr">
        <is>
          <t>Modéré</t>
        </is>
      </c>
      <c r="P2" s="6" t="n">
        <v>48000</v>
      </c>
      <c r="Q2" s="6" t="n">
        <v>47000</v>
      </c>
      <c r="R2" s="7">
        <f>IF($A2="","",$Q2-$P2)</f>
        <v/>
      </c>
      <c r="S2" s="8">
        <f>IF($A2="","",IF($K2="Terminé",0,$I2-TODAY()))</f>
        <v/>
      </c>
      <c r="T2" s="3" t="inlineStr">
        <is>
          <t>Migration finalisée et validée par la direction informatique.</t>
        </is>
      </c>
      <c r="U2" s="9">
        <f>IF($A2="","",IF($K2="Terminé",IF($L2=100%,"OK","À vérifier"),IF($L2&lt;100%,"En cours","À vérifier")))</f>
        <v/>
      </c>
      <c r="V2" s="9">
        <f>IF($A2="","",IFERROR(VLOOKUP($B2,'Référentiels &amp; consignes'!$A$4:$D$12,3,FALSE),"Non renseigné"))</f>
        <v/>
      </c>
    </row>
    <row r="3" ht="34" customHeight="1">
      <c r="A3" s="2" t="inlineStr">
        <is>
          <t>DEP-2026-002</t>
        </is>
      </c>
      <c r="B3" s="3" t="inlineStr">
        <is>
          <t>Métropole de Lyon</t>
        </is>
      </c>
      <c r="C3" s="3" t="inlineStr">
        <is>
          <t>Renouvellement du parc informatique</t>
        </is>
      </c>
      <c r="D3" s="2" t="inlineStr">
        <is>
          <t>Lyon</t>
        </is>
      </c>
      <c r="E3" s="2" t="inlineStr">
        <is>
          <t>Auvergne-Rhône-Alpes</t>
        </is>
      </c>
      <c r="F3" s="2" t="inlineStr">
        <is>
          <t>Lucas Bernard</t>
        </is>
      </c>
      <c r="G3" s="2" t="inlineStr">
        <is>
          <t>Support</t>
        </is>
      </c>
      <c r="H3" s="4" t="n">
        <v>46041</v>
      </c>
      <c r="I3" s="4" t="n">
        <v>46069</v>
      </c>
      <c r="J3" s="4" t="n">
        <v>46068</v>
      </c>
      <c r="K3" s="2" t="inlineStr">
        <is>
          <t>Terminé</t>
        </is>
      </c>
      <c r="L3" s="5" t="n">
        <v>1</v>
      </c>
      <c r="M3" s="2" t="inlineStr">
        <is>
          <t>Moyenne</t>
        </is>
      </c>
      <c r="N3" s="3" t="inlineStr">
        <is>
          <t>Réception des postes</t>
        </is>
      </c>
      <c r="O3" s="2" t="inlineStr">
        <is>
          <t>Faible</t>
        </is>
      </c>
      <c r="P3" s="6" t="n">
        <v>32000</v>
      </c>
      <c r="Q3" s="6" t="n">
        <v>30000</v>
      </c>
      <c r="R3" s="10">
        <f>IF($A3="","",$Q3-$P3)</f>
        <v/>
      </c>
      <c r="S3" s="11">
        <f>IF($A3="","",IF($K3="Terminé",0,$I3-TODAY()))</f>
        <v/>
      </c>
      <c r="T3" s="3" t="inlineStr">
        <is>
          <t>Parc livré, configuré et remis aux équipes.</t>
        </is>
      </c>
      <c r="U3" s="12">
        <f>IF($A3="","",IF($K3="Terminé",IF($L3=100%,"OK","À vérifier"),IF($L3&lt;100%,"En cours","À vérifier")))</f>
        <v/>
      </c>
      <c r="V3" s="12">
        <f>IF($A3="","",IFERROR(VLOOKUP($B3,'Référentiels &amp; consignes'!$A$4:$D$12,3,FALSE),"Non renseigné"))</f>
        <v/>
      </c>
    </row>
    <row r="4" ht="34" customHeight="1">
      <c r="A4" s="2" t="inlineStr">
        <is>
          <t>DEP-2026-003</t>
        </is>
      </c>
      <c r="B4" s="3" t="inlineStr">
        <is>
          <t>Hôpital Nord Marseille</t>
        </is>
      </c>
      <c r="C4" s="3" t="inlineStr">
        <is>
          <t>Déploiement Wi-Fi sécurisé</t>
        </is>
      </c>
      <c r="D4" s="2" t="inlineStr">
        <is>
          <t>Marseille</t>
        </is>
      </c>
      <c r="E4" s="2" t="inlineStr">
        <is>
          <t>Provence-Alpes-Côte d’Azur</t>
        </is>
      </c>
      <c r="F4" s="2" t="inlineStr">
        <is>
          <t>Emma Petit</t>
        </is>
      </c>
      <c r="G4" s="2" t="inlineStr">
        <is>
          <t>Réseau</t>
        </is>
      </c>
      <c r="H4" s="4" t="n">
        <v>46055</v>
      </c>
      <c r="I4" s="4" t="n">
        <v>46284</v>
      </c>
      <c r="J4" s="4" t="n"/>
      <c r="K4" s="2" t="inlineStr">
        <is>
          <t>En cours</t>
        </is>
      </c>
      <c r="L4" s="5" t="n">
        <v>0.75</v>
      </c>
      <c r="M4" s="2" t="inlineStr">
        <is>
          <t>Haute</t>
        </is>
      </c>
      <c r="N4" s="3" t="inlineStr">
        <is>
          <t>Validation de l’architecture réseau</t>
        </is>
      </c>
      <c r="O4" s="2" t="inlineStr">
        <is>
          <t>Élevé</t>
        </is>
      </c>
      <c r="P4" s="6" t="n">
        <v>28000</v>
      </c>
      <c r="Q4" s="6" t="n">
        <v>22000</v>
      </c>
      <c r="R4" s="7">
        <f>IF($A4="","",$Q4-$P4)</f>
        <v/>
      </c>
      <c r="S4" s="8">
        <f>IF($A4="","",IF($K4="Terminé",0,$I4-TODAY()))</f>
        <v/>
      </c>
      <c r="T4" s="3" t="inlineStr">
        <is>
          <t>Tests de couverture en cours sur les services sensibles.</t>
        </is>
      </c>
      <c r="U4" s="9">
        <f>IF($A4="","",IF($K4="Terminé",IF($L4=100%,"OK","À vérifier"),IF($L4&lt;100%,"En cours","À vérifier")))</f>
        <v/>
      </c>
      <c r="V4" s="9">
        <f>IF($A4="","",IFERROR(VLOOKUP($B4,'Référentiels &amp; consignes'!$A$4:$D$12,3,FALSE),"Non renseigné"))</f>
        <v/>
      </c>
    </row>
    <row r="5" ht="34" customHeight="1">
      <c r="A5" s="2" t="inlineStr">
        <is>
          <t>DEP-2026-004</t>
        </is>
      </c>
      <c r="B5" s="3" t="inlineStr">
        <is>
          <t>Université de Toulouse</t>
        </is>
      </c>
      <c r="C5" s="3" t="inlineStr">
        <is>
          <t>Mise en place d’un outil CRM</t>
        </is>
      </c>
      <c r="D5" s="2" t="inlineStr">
        <is>
          <t>Toulouse</t>
        </is>
      </c>
      <c r="E5" s="2" t="inlineStr">
        <is>
          <t>Occitanie</t>
        </is>
      </c>
      <c r="F5" s="2" t="inlineStr">
        <is>
          <t>Hugo Moreau</t>
        </is>
      </c>
      <c r="G5" s="2" t="inlineStr">
        <is>
          <t>Data</t>
        </is>
      </c>
      <c r="H5" s="4" t="n">
        <v>46069</v>
      </c>
      <c r="I5" s="4" t="n">
        <v>46267</v>
      </c>
      <c r="J5" s="4" t="n"/>
      <c r="K5" s="2" t="inlineStr">
        <is>
          <t>Bloqué</t>
        </is>
      </c>
      <c r="L5" s="5" t="n">
        <v>0.45</v>
      </c>
      <c r="M5" s="2" t="inlineStr">
        <is>
          <t>Haute</t>
        </is>
      </c>
      <c r="N5" s="3" t="inlineStr">
        <is>
          <t>Import des données historiques</t>
        </is>
      </c>
      <c r="O5" s="2" t="inlineStr">
        <is>
          <t>Élevé</t>
        </is>
      </c>
      <c r="P5" s="6" t="n">
        <v>55000</v>
      </c>
      <c r="Q5" s="6" t="n">
        <v>23000</v>
      </c>
      <c r="R5" s="10">
        <f>IF($A5="","",$Q5-$P5)</f>
        <v/>
      </c>
      <c r="S5" s="11">
        <f>IF($A5="","",IF($K5="Terminé",0,$I5-TODAY()))</f>
        <v/>
      </c>
      <c r="T5" s="3" t="inlineStr">
        <is>
          <t>Blocage sur la qualité des données sources.</t>
        </is>
      </c>
      <c r="U5" s="12">
        <f>IF($A5="","",IF($K5="Terminé",IF($L5=100%,"OK","À vérifier"),IF($L5&lt;100%,"En cours","À vérifier")))</f>
        <v/>
      </c>
      <c r="V5" s="12">
        <f>IF($A5="","",IFERROR(VLOOKUP($B5,'Référentiels &amp; consignes'!$A$4:$D$12,3,FALSE),"Non renseigné"))</f>
        <v/>
      </c>
    </row>
    <row r="6" ht="34" customHeight="1">
      <c r="A6" s="2" t="inlineStr">
        <is>
          <t>DEP-2026-005</t>
        </is>
      </c>
      <c r="B6" s="3" t="inlineStr">
        <is>
          <t>Groupe Viticole Bordelais</t>
        </is>
      </c>
      <c r="C6" s="3" t="inlineStr">
        <is>
          <t>Migration des données</t>
        </is>
      </c>
      <c r="D6" s="2" t="inlineStr">
        <is>
          <t>Bordeaux</t>
        </is>
      </c>
      <c r="E6" s="2" t="inlineStr">
        <is>
          <t>Nouvelle-Aquitaine</t>
        </is>
      </c>
      <c r="F6" s="2" t="inlineStr">
        <is>
          <t>Léa Robert</t>
        </is>
      </c>
      <c r="G6" s="2" t="inlineStr">
        <is>
          <t>Data</t>
        </is>
      </c>
      <c r="H6" s="4" t="n">
        <v>46083</v>
      </c>
      <c r="I6" s="4" t="n">
        <v>46297</v>
      </c>
      <c r="J6" s="4" t="n"/>
      <c r="K6" s="2" t="inlineStr">
        <is>
          <t>Planifié</t>
        </is>
      </c>
      <c r="L6" s="5" t="n">
        <v>0.15</v>
      </c>
      <c r="M6" s="2" t="inlineStr">
        <is>
          <t>Haute</t>
        </is>
      </c>
      <c r="N6" s="3" t="inlineStr">
        <is>
          <t>Nettoyage des référentiels</t>
        </is>
      </c>
      <c r="O6" s="2" t="inlineStr">
        <is>
          <t>Modéré</t>
        </is>
      </c>
      <c r="P6" s="6" t="n">
        <v>65000</v>
      </c>
      <c r="Q6" s="6" t="n">
        <v>8500</v>
      </c>
      <c r="R6" s="7">
        <f>IF($A6="","",$Q6-$P6)</f>
        <v/>
      </c>
      <c r="S6" s="8">
        <f>IF($A6="","",IF($K6="Terminé",0,$I6-TODAY()))</f>
        <v/>
      </c>
      <c r="T6" s="3" t="inlineStr">
        <is>
          <t>Ateliers de cadrage prévus avec les métiers.</t>
        </is>
      </c>
      <c r="U6" s="9">
        <f>IF($A6="","",IF($K6="Terminé",IF($L6=100%,"OK","À vérifier"),IF($L6&lt;100%,"En cours","À vérifier")))</f>
        <v/>
      </c>
      <c r="V6" s="9">
        <f>IF($A6="","",IFERROR(VLOOKUP($B6,'Référentiels &amp; consignes'!$A$4:$D$12,3,FALSE),"Non renseigné"))</f>
        <v/>
      </c>
    </row>
    <row r="7" ht="34" customHeight="1">
      <c r="A7" s="2" t="inlineStr">
        <is>
          <t>DEP-2026-006</t>
        </is>
      </c>
      <c r="B7" s="3" t="inlineStr">
        <is>
          <t>Ville de Lille</t>
        </is>
      </c>
      <c r="C7" s="3" t="inlineStr">
        <is>
          <t>Déploiement antivirus EDR</t>
        </is>
      </c>
      <c r="D7" s="2" t="inlineStr">
        <is>
          <t>Lille</t>
        </is>
      </c>
      <c r="E7" s="2" t="inlineStr">
        <is>
          <t>Hauts-de-France</t>
        </is>
      </c>
      <c r="F7" s="2" t="inlineStr">
        <is>
          <t>Louis Dubois</t>
        </is>
      </c>
      <c r="G7" s="2" t="inlineStr">
        <is>
          <t>Sécurité</t>
        </is>
      </c>
      <c r="H7" s="4" t="n">
        <v>46097</v>
      </c>
      <c r="I7" s="4" t="n">
        <v>46272</v>
      </c>
      <c r="J7" s="4" t="n"/>
      <c r="K7" s="2" t="inlineStr">
        <is>
          <t>En cours</t>
        </is>
      </c>
      <c r="L7" s="5" t="n">
        <v>0.65</v>
      </c>
      <c r="M7" s="2" t="inlineStr">
        <is>
          <t>Moyenne</t>
        </is>
      </c>
      <c r="N7" s="3" t="inlineStr">
        <is>
          <t>Inventaire des postes</t>
        </is>
      </c>
      <c r="O7" s="2" t="inlineStr">
        <is>
          <t>Modéré</t>
        </is>
      </c>
      <c r="P7" s="6" t="n">
        <v>24000</v>
      </c>
      <c r="Q7" s="6" t="n">
        <v>18000</v>
      </c>
      <c r="R7" s="10">
        <f>IF($A7="","",$Q7-$P7)</f>
        <v/>
      </c>
      <c r="S7" s="11">
        <f>IF($A7="","",IF($K7="Terminé",0,$I7-TODAY()))</f>
        <v/>
      </c>
      <c r="T7" s="3" t="inlineStr">
        <is>
          <t>Déploiement pilote terminé sur les postes administratifs.</t>
        </is>
      </c>
      <c r="U7" s="12">
        <f>IF($A7="","",IF($K7="Terminé",IF($L7=100%,"OK","À vérifier"),IF($L7&lt;100%,"En cours","À vérifier")))</f>
        <v/>
      </c>
      <c r="V7" s="12">
        <f>IF($A7="","",IFERROR(VLOOKUP($B7,'Référentiels &amp; consignes'!$A$4:$D$12,3,FALSE),"Non renseigné"))</f>
        <v/>
      </c>
    </row>
    <row r="8" ht="34" customHeight="1">
      <c r="A8" s="2" t="inlineStr">
        <is>
          <t>DEP-2026-007</t>
        </is>
      </c>
      <c r="B8" s="3" t="inlineStr">
        <is>
          <t>Nantes Métropole</t>
        </is>
      </c>
      <c r="C8" s="3" t="inlineStr">
        <is>
          <t>Installation d’une solution de sauvegarde</t>
        </is>
      </c>
      <c r="D8" s="2" t="inlineStr">
        <is>
          <t>Nantes</t>
        </is>
      </c>
      <c r="E8" s="2" t="inlineStr">
        <is>
          <t>Pays de la Loire</t>
        </is>
      </c>
      <c r="F8" s="2" t="inlineStr">
        <is>
          <t>Chloé Simon</t>
        </is>
      </c>
      <c r="G8" s="2" t="inlineStr">
        <is>
          <t>Infrastructure</t>
        </is>
      </c>
      <c r="H8" s="4" t="n">
        <v>46111</v>
      </c>
      <c r="I8" s="4" t="n">
        <v>46312</v>
      </c>
      <c r="J8" s="4" t="n"/>
      <c r="K8" s="2" t="inlineStr">
        <is>
          <t>Reporté</t>
        </is>
      </c>
      <c r="L8" s="5" t="n">
        <v>0.35</v>
      </c>
      <c r="M8" s="2" t="inlineStr">
        <is>
          <t>Moyenne</t>
        </is>
      </c>
      <c r="N8" s="3" t="inlineStr">
        <is>
          <t>Livraison du matériel</t>
        </is>
      </c>
      <c r="O8" s="2" t="inlineStr">
        <is>
          <t>Faible</t>
        </is>
      </c>
      <c r="P8" s="6" t="n">
        <v>18500</v>
      </c>
      <c r="Q8" s="6" t="n">
        <v>9000</v>
      </c>
      <c r="R8" s="7">
        <f>IF($A8="","",$Q8-$P8)</f>
        <v/>
      </c>
      <c r="S8" s="8">
        <f>IF($A8="","",IF($K8="Terminé",0,$I8-TODAY()))</f>
        <v/>
      </c>
      <c r="T8" s="3" t="inlineStr">
        <is>
          <t>Report demandé pour alignement avec les travaux de baie informatique.</t>
        </is>
      </c>
      <c r="U8" s="9">
        <f>IF($A8="","",IF($K8="Terminé",IF($L8=100%,"OK","À vérifier"),IF($L8&lt;100%,"En cours","À vérifier")))</f>
        <v/>
      </c>
      <c r="V8" s="9">
        <f>IF($A8="","",IFERROR(VLOOKUP($B8,'Référentiels &amp; consignes'!$A$4:$D$12,3,FALSE),"Non renseigné"))</f>
        <v/>
      </c>
    </row>
    <row r="9" ht="34" customHeight="1">
      <c r="A9" s="2" t="inlineStr">
        <is>
          <t>DEP-2026-008</t>
        </is>
      </c>
      <c r="B9" s="3" t="inlineStr">
        <is>
          <t>Eurométropole de Strasbourg</t>
        </is>
      </c>
      <c r="C9" s="3" t="inlineStr">
        <is>
          <t>Déploiement d’un portail RH</t>
        </is>
      </c>
      <c r="D9" s="2" t="inlineStr">
        <is>
          <t>Strasbourg</t>
        </is>
      </c>
      <c r="E9" s="2" t="inlineStr">
        <is>
          <t>Grand Est</t>
        </is>
      </c>
      <c r="F9" s="2" t="inlineStr">
        <is>
          <t>Nathan Laurent</t>
        </is>
      </c>
      <c r="G9" s="2" t="inlineStr">
        <is>
          <t>Support</t>
        </is>
      </c>
      <c r="H9" s="4" t="n">
        <v>46125</v>
      </c>
      <c r="I9" s="4" t="n">
        <v>46327</v>
      </c>
      <c r="J9" s="4" t="n"/>
      <c r="K9" s="2" t="inlineStr">
        <is>
          <t>À planifier</t>
        </is>
      </c>
      <c r="L9" s="5" t="n">
        <v>0.15</v>
      </c>
      <c r="M9" s="2" t="inlineStr">
        <is>
          <t>Basse</t>
        </is>
      </c>
      <c r="N9" s="3" t="inlineStr">
        <is>
          <t>Validation du cahier des charges</t>
        </is>
      </c>
      <c r="O9" s="2" t="inlineStr">
        <is>
          <t>Modéré</t>
        </is>
      </c>
      <c r="P9" s="6" t="n">
        <v>38000</v>
      </c>
      <c r="Q9" s="6" t="n">
        <v>8500</v>
      </c>
      <c r="R9" s="10">
        <f>IF($A9="","",$Q9-$P9)</f>
        <v/>
      </c>
      <c r="S9" s="11">
        <f>IF($A9="","",IF($K9="Terminé",0,$I9-TODAY()))</f>
        <v/>
      </c>
      <c r="T9" s="3" t="inlineStr">
        <is>
          <t>Arbitrage fonctionnel attendu avant lancement.</t>
        </is>
      </c>
      <c r="U9" s="12">
        <f>IF($A9="","",IF($K9="Terminé",IF($L9=100%,"OK","À vérifier"),IF($L9&lt;100%,"En cours","À vérifier")))</f>
        <v/>
      </c>
      <c r="V9" s="12">
        <f>IF($A9="","",IFERROR(VLOOKUP($B9,'Référentiels &amp; consignes'!$A$4:$D$12,3,FALSE),"Non renseigné"))</f>
        <v/>
      </c>
    </row>
    <row r="10" ht="34" customHeight="1">
      <c r="A10" s="2" t="inlineStr">
        <is>
          <t>DEP-2026-009</t>
        </is>
      </c>
      <c r="B10" s="3" t="inlineStr">
        <is>
          <t>Centre Hospitalier de Nice</t>
        </is>
      </c>
      <c r="C10" s="3" t="inlineStr">
        <is>
          <t>Mise à niveau réseau et VPN</t>
        </is>
      </c>
      <c r="D10" s="2" t="inlineStr">
        <is>
          <t>Nice</t>
        </is>
      </c>
      <c r="E10" s="2" t="inlineStr">
        <is>
          <t>Provence-Alpes-Côte d’Azur</t>
        </is>
      </c>
      <c r="F10" s="2" t="inlineStr">
        <is>
          <t>Manon Garcia</t>
        </is>
      </c>
      <c r="G10" s="2" t="inlineStr">
        <is>
          <t>Réseau</t>
        </is>
      </c>
      <c r="H10" s="4" t="n">
        <v>46139</v>
      </c>
      <c r="I10" s="4" t="n">
        <v>46279</v>
      </c>
      <c r="J10" s="4" t="n"/>
      <c r="K10" s="2" t="inlineStr">
        <is>
          <t>En cours</t>
        </is>
      </c>
      <c r="L10" s="5" t="n">
        <v>0.8</v>
      </c>
      <c r="M10" s="2" t="inlineStr">
        <is>
          <t>Haute</t>
        </is>
      </c>
      <c r="N10" s="3" t="inlineStr">
        <is>
          <t>Fenêtre de maintenance</t>
        </is>
      </c>
      <c r="O10" s="2" t="inlineStr">
        <is>
          <t>Élevé</t>
        </is>
      </c>
      <c r="P10" s="6" t="n">
        <v>42000</v>
      </c>
      <c r="Q10" s="6" t="n">
        <v>35000</v>
      </c>
      <c r="R10" s="7">
        <f>IF($A10="","",$Q10-$P10)</f>
        <v/>
      </c>
      <c r="S10" s="8">
        <f>IF($A10="","",IF($K10="Terminé",0,$I10-TODAY()))</f>
        <v/>
      </c>
      <c r="T10" s="3" t="inlineStr">
        <is>
          <t>Bascule VPN planifiée après validation de sécurité.</t>
        </is>
      </c>
      <c r="U10" s="9">
        <f>IF($A10="","",IF($K10="Terminé",IF($L10=100%,"OK","À vérifier"),IF($L10&lt;100%,"En cours","À vérifier")))</f>
        <v/>
      </c>
      <c r="V10" s="9">
        <f>IF($A10="","",IFERROR(VLOOKUP($B10,'Référentiels &amp; consignes'!$A$4:$D$12,3,FALSE),"Non renseigné"))</f>
        <v/>
      </c>
    </row>
    <row r="11" ht="34" customHeight="1">
      <c r="A11" s="2" t="n"/>
      <c r="B11" s="3" t="n"/>
      <c r="C11" s="3" t="n"/>
      <c r="D11" s="2" t="n"/>
      <c r="E11" s="2" t="n"/>
      <c r="F11" s="2" t="n"/>
      <c r="G11" s="2" t="n"/>
      <c r="H11" s="4" t="n"/>
      <c r="I11" s="4" t="n"/>
      <c r="J11" s="4" t="n"/>
      <c r="K11" s="2" t="n"/>
      <c r="L11" s="5" t="n"/>
      <c r="M11" s="2" t="n"/>
      <c r="N11" s="3" t="n"/>
      <c r="O11" s="2" t="n"/>
      <c r="P11" s="6" t="n"/>
      <c r="Q11" s="6" t="n"/>
      <c r="R11" s="10">
        <f>IF($A11="","",$Q11-$P11)</f>
        <v/>
      </c>
      <c r="S11" s="11">
        <f>IF($A11="","",IF($K11="Terminé",0,$I11-TODAY()))</f>
        <v/>
      </c>
      <c r="T11" s="3" t="n"/>
      <c r="U11" s="12">
        <f>IF($A11="","",IF($K11="Terminé",IF($L11=100%,"OK","À vérifier"),IF($L11&lt;100%,"En cours","À vérifier")))</f>
        <v/>
      </c>
      <c r="V11" s="12">
        <f>IF($A11="","",IFERROR(VLOOKUP($B11,'Référentiels &amp; consignes'!$A$4:$D$12,3,FALSE),"Non renseigné"))</f>
        <v/>
      </c>
    </row>
    <row r="12" ht="34" customHeight="1">
      <c r="A12" s="2" t="n"/>
      <c r="B12" s="3" t="n"/>
      <c r="C12" s="3" t="n"/>
      <c r="D12" s="2" t="n"/>
      <c r="E12" s="2" t="n"/>
      <c r="F12" s="2" t="n"/>
      <c r="G12" s="2" t="n"/>
      <c r="H12" s="4" t="n"/>
      <c r="I12" s="4" t="n"/>
      <c r="J12" s="4" t="n"/>
      <c r="K12" s="2" t="n"/>
      <c r="L12" s="5" t="n"/>
      <c r="M12" s="2" t="n"/>
      <c r="N12" s="3" t="n"/>
      <c r="O12" s="2" t="n"/>
      <c r="P12" s="6" t="n"/>
      <c r="Q12" s="6" t="n"/>
      <c r="R12" s="7">
        <f>IF($A12="","",$Q12-$P12)</f>
        <v/>
      </c>
      <c r="S12" s="8">
        <f>IF($A12="","",IF($K12="Terminé",0,$I12-TODAY()))</f>
        <v/>
      </c>
      <c r="T12" s="3" t="n"/>
      <c r="U12" s="9">
        <f>IF($A12="","",IF($K12="Terminé",IF($L12=100%,"OK","À vérifier"),IF($L12&lt;100%,"En cours","À vérifier")))</f>
        <v/>
      </c>
      <c r="V12" s="9">
        <f>IF($A12="","",IFERROR(VLOOKUP($B12,'Référentiels &amp; consignes'!$A$4:$D$12,3,FALSE),"Non renseigné"))</f>
        <v/>
      </c>
    </row>
    <row r="13" ht="34" customHeight="1">
      <c r="A13" s="2" t="n"/>
      <c r="B13" s="3" t="n"/>
      <c r="C13" s="3" t="n"/>
      <c r="D13" s="2" t="n"/>
      <c r="E13" s="2" t="n"/>
      <c r="F13" s="2" t="n"/>
      <c r="G13" s="2" t="n"/>
      <c r="H13" s="4" t="n"/>
      <c r="I13" s="4" t="n"/>
      <c r="J13" s="4" t="n"/>
      <c r="K13" s="2" t="n"/>
      <c r="L13" s="5" t="n"/>
      <c r="M13" s="2" t="n"/>
      <c r="N13" s="3" t="n"/>
      <c r="O13" s="2" t="n"/>
      <c r="P13" s="6" t="n"/>
      <c r="Q13" s="6" t="n"/>
      <c r="R13" s="10">
        <f>IF($A13="","",$Q13-$P13)</f>
        <v/>
      </c>
      <c r="S13" s="11">
        <f>IF($A13="","",IF($K13="Terminé",0,$I13-TODAY()))</f>
        <v/>
      </c>
      <c r="T13" s="3" t="n"/>
      <c r="U13" s="12">
        <f>IF($A13="","",IF($K13="Terminé",IF($L13=100%,"OK","À vérifier"),IF($L13&lt;100%,"En cours","À vérifier")))</f>
        <v/>
      </c>
      <c r="V13" s="12">
        <f>IF($A13="","",IFERROR(VLOOKUP($B13,'Référentiels &amp; consignes'!$A$4:$D$12,3,FALSE),"Non renseigné"))</f>
        <v/>
      </c>
    </row>
    <row r="14" ht="34" customHeight="1">
      <c r="A14" s="2" t="n"/>
      <c r="B14" s="3" t="n"/>
      <c r="C14" s="3" t="n"/>
      <c r="D14" s="2" t="n"/>
      <c r="E14" s="2" t="n"/>
      <c r="F14" s="2" t="n"/>
      <c r="G14" s="2" t="n"/>
      <c r="H14" s="4" t="n"/>
      <c r="I14" s="4" t="n"/>
      <c r="J14" s="4" t="n"/>
      <c r="K14" s="2" t="n"/>
      <c r="L14" s="5" t="n"/>
      <c r="M14" s="2" t="n"/>
      <c r="N14" s="3" t="n"/>
      <c r="O14" s="2" t="n"/>
      <c r="P14" s="6" t="n"/>
      <c r="Q14" s="6" t="n"/>
      <c r="R14" s="7">
        <f>IF($A14="","",$Q14-$P14)</f>
        <v/>
      </c>
      <c r="S14" s="8">
        <f>IF($A14="","",IF($K14="Terminé",0,$I14-TODAY()))</f>
        <v/>
      </c>
      <c r="T14" s="3" t="n"/>
      <c r="U14" s="9">
        <f>IF($A14="","",IF($K14="Terminé",IF($L14=100%,"OK","À vérifier"),IF($L14&lt;100%,"En cours","À vérifier")))</f>
        <v/>
      </c>
      <c r="V14" s="9">
        <f>IF($A14="","",IFERROR(VLOOKUP($B14,'Référentiels &amp; consignes'!$A$4:$D$12,3,FALSE),"Non renseigné"))</f>
        <v/>
      </c>
    </row>
    <row r="15" ht="34" customHeight="1">
      <c r="A15" s="2" t="n"/>
      <c r="B15" s="3" t="n"/>
      <c r="C15" s="3" t="n"/>
      <c r="D15" s="2" t="n"/>
      <c r="E15" s="2" t="n"/>
      <c r="F15" s="2" t="n"/>
      <c r="G15" s="2" t="n"/>
      <c r="H15" s="4" t="n"/>
      <c r="I15" s="4" t="n"/>
      <c r="J15" s="4" t="n"/>
      <c r="K15" s="2" t="n"/>
      <c r="L15" s="5" t="n"/>
      <c r="M15" s="2" t="n"/>
      <c r="N15" s="3" t="n"/>
      <c r="O15" s="2" t="n"/>
      <c r="P15" s="6" t="n"/>
      <c r="Q15" s="6" t="n"/>
      <c r="R15" s="10">
        <f>IF($A15="","",$Q15-$P15)</f>
        <v/>
      </c>
      <c r="S15" s="11">
        <f>IF($A15="","",IF($K15="Terminé",0,$I15-TODAY()))</f>
        <v/>
      </c>
      <c r="T15" s="3" t="n"/>
      <c r="U15" s="12">
        <f>IF($A15="","",IF($K15="Terminé",IF($L15=100%,"OK","À vérifier"),IF($L15&lt;100%,"En cours","À vérifier")))</f>
        <v/>
      </c>
      <c r="V15" s="12">
        <f>IF($A15="","",IFERROR(VLOOKUP($B15,'Référentiels &amp; consignes'!$A$4:$D$12,3,FALSE),"Non renseigné"))</f>
        <v/>
      </c>
    </row>
    <row r="16" ht="34" customHeight="1">
      <c r="A16" s="2" t="n"/>
      <c r="B16" s="3" t="n"/>
      <c r="C16" s="3" t="n"/>
      <c r="D16" s="2" t="n"/>
      <c r="E16" s="2" t="n"/>
      <c r="F16" s="2" t="n"/>
      <c r="G16" s="2" t="n"/>
      <c r="H16" s="4" t="n"/>
      <c r="I16" s="4" t="n"/>
      <c r="J16" s="4" t="n"/>
      <c r="K16" s="2" t="n"/>
      <c r="L16" s="5" t="n"/>
      <c r="M16" s="2" t="n"/>
      <c r="N16" s="3" t="n"/>
      <c r="O16" s="2" t="n"/>
      <c r="P16" s="6" t="n"/>
      <c r="Q16" s="6" t="n"/>
      <c r="R16" s="7">
        <f>IF($A16="","",$Q16-$P16)</f>
        <v/>
      </c>
      <c r="S16" s="8">
        <f>IF($A16="","",IF($K16="Terminé",0,$I16-TODAY()))</f>
        <v/>
      </c>
      <c r="T16" s="3" t="n"/>
      <c r="U16" s="9">
        <f>IF($A16="","",IF($K16="Terminé",IF($L16=100%,"OK","À vérifier"),IF($L16&lt;100%,"En cours","À vérifier")))</f>
        <v/>
      </c>
      <c r="V16" s="9">
        <f>IF($A16="","",IFERROR(VLOOKUP($B16,'Référentiels &amp; consignes'!$A$4:$D$12,3,FALSE),"Non renseigné"))</f>
        <v/>
      </c>
    </row>
    <row r="17" ht="34" customHeight="1">
      <c r="A17" s="2" t="n"/>
      <c r="B17" s="3" t="n"/>
      <c r="C17" s="3" t="n"/>
      <c r="D17" s="2" t="n"/>
      <c r="E17" s="2" t="n"/>
      <c r="F17" s="2" t="n"/>
      <c r="G17" s="2" t="n"/>
      <c r="H17" s="4" t="n"/>
      <c r="I17" s="4" t="n"/>
      <c r="J17" s="4" t="n"/>
      <c r="K17" s="2" t="n"/>
      <c r="L17" s="5" t="n"/>
      <c r="M17" s="2" t="n"/>
      <c r="N17" s="3" t="n"/>
      <c r="O17" s="2" t="n"/>
      <c r="P17" s="6" t="n"/>
      <c r="Q17" s="6" t="n"/>
      <c r="R17" s="10">
        <f>IF($A17="","",$Q17-$P17)</f>
        <v/>
      </c>
      <c r="S17" s="11">
        <f>IF($A17="","",IF($K17="Terminé",0,$I17-TODAY()))</f>
        <v/>
      </c>
      <c r="T17" s="3" t="n"/>
      <c r="U17" s="12">
        <f>IF($A17="","",IF($K17="Terminé",IF($L17=100%,"OK","À vérifier"),IF($L17&lt;100%,"En cours","À vérifier")))</f>
        <v/>
      </c>
      <c r="V17" s="12">
        <f>IF($A17="","",IFERROR(VLOOKUP($B17,'Référentiels &amp; consignes'!$A$4:$D$12,3,FALSE),"Non renseigné"))</f>
        <v/>
      </c>
    </row>
    <row r="18" ht="34" customHeight="1">
      <c r="A18" s="2" t="n"/>
      <c r="B18" s="3" t="n"/>
      <c r="C18" s="3" t="n"/>
      <c r="D18" s="2" t="n"/>
      <c r="E18" s="2" t="n"/>
      <c r="F18" s="2" t="n"/>
      <c r="G18" s="2" t="n"/>
      <c r="H18" s="4" t="n"/>
      <c r="I18" s="4" t="n"/>
      <c r="J18" s="4" t="n"/>
      <c r="K18" s="2" t="n"/>
      <c r="L18" s="5" t="n"/>
      <c r="M18" s="2" t="n"/>
      <c r="N18" s="3" t="n"/>
      <c r="O18" s="2" t="n"/>
      <c r="P18" s="6" t="n"/>
      <c r="Q18" s="6" t="n"/>
      <c r="R18" s="7">
        <f>IF($A18="","",$Q18-$P18)</f>
        <v/>
      </c>
      <c r="S18" s="8">
        <f>IF($A18="","",IF($K18="Terminé",0,$I18-TODAY()))</f>
        <v/>
      </c>
      <c r="T18" s="3" t="n"/>
      <c r="U18" s="9">
        <f>IF($A18="","",IF($K18="Terminé",IF($L18=100%,"OK","À vérifier"),IF($L18&lt;100%,"En cours","À vérifier")))</f>
        <v/>
      </c>
      <c r="V18" s="9">
        <f>IF($A18="","",IFERROR(VLOOKUP($B18,'Référentiels &amp; consignes'!$A$4:$D$12,3,FALSE),"Non renseigné"))</f>
        <v/>
      </c>
    </row>
    <row r="19" ht="34" customHeight="1">
      <c r="A19" s="2" t="n"/>
      <c r="B19" s="3" t="n"/>
      <c r="C19" s="3" t="n"/>
      <c r="D19" s="2" t="n"/>
      <c r="E19" s="2" t="n"/>
      <c r="F19" s="2" t="n"/>
      <c r="G19" s="2" t="n"/>
      <c r="H19" s="4" t="n"/>
      <c r="I19" s="4" t="n"/>
      <c r="J19" s="4" t="n"/>
      <c r="K19" s="2" t="n"/>
      <c r="L19" s="5" t="n"/>
      <c r="M19" s="2" t="n"/>
      <c r="N19" s="3" t="n"/>
      <c r="O19" s="2" t="n"/>
      <c r="P19" s="6" t="n"/>
      <c r="Q19" s="6" t="n"/>
      <c r="R19" s="10">
        <f>IF($A19="","",$Q19-$P19)</f>
        <v/>
      </c>
      <c r="S19" s="11">
        <f>IF($A19="","",IF($K19="Terminé",0,$I19-TODAY()))</f>
        <v/>
      </c>
      <c r="T19" s="3" t="n"/>
      <c r="U19" s="12">
        <f>IF($A19="","",IF($K19="Terminé",IF($L19=100%,"OK","À vérifier"),IF($L19&lt;100%,"En cours","À vérifier")))</f>
        <v/>
      </c>
      <c r="V19" s="12">
        <f>IF($A19="","",IFERROR(VLOOKUP($B19,'Référentiels &amp; consignes'!$A$4:$D$12,3,FALSE),"Non renseigné"))</f>
        <v/>
      </c>
    </row>
    <row r="20" ht="34" customHeight="1">
      <c r="A20" s="2" t="n"/>
      <c r="B20" s="3" t="n"/>
      <c r="C20" s="3" t="n"/>
      <c r="D20" s="2" t="n"/>
      <c r="E20" s="2" t="n"/>
      <c r="F20" s="2" t="n"/>
      <c r="G20" s="2" t="n"/>
      <c r="H20" s="4" t="n"/>
      <c r="I20" s="4" t="n"/>
      <c r="J20" s="4" t="n"/>
      <c r="K20" s="2" t="n"/>
      <c r="L20" s="5" t="n"/>
      <c r="M20" s="2" t="n"/>
      <c r="N20" s="3" t="n"/>
      <c r="O20" s="2" t="n"/>
      <c r="P20" s="6" t="n"/>
      <c r="Q20" s="6" t="n"/>
      <c r="R20" s="7">
        <f>IF($A20="","",$Q20-$P20)</f>
        <v/>
      </c>
      <c r="S20" s="8">
        <f>IF($A20="","",IF($K20="Terminé",0,$I20-TODAY()))</f>
        <v/>
      </c>
      <c r="T20" s="3" t="n"/>
      <c r="U20" s="9">
        <f>IF($A20="","",IF($K20="Terminé",IF($L20=100%,"OK","À vérifier"),IF($L20&lt;100%,"En cours","À vérifier")))</f>
        <v/>
      </c>
      <c r="V20" s="9">
        <f>IF($A20="","",IFERROR(VLOOKUP($B20,'Référentiels &amp; consignes'!$A$4:$D$12,3,FALSE),"Non renseigné"))</f>
        <v/>
      </c>
    </row>
    <row r="21" ht="34" customHeight="1">
      <c r="A21" s="2" t="n"/>
      <c r="B21" s="3" t="n"/>
      <c r="C21" s="3" t="n"/>
      <c r="D21" s="2" t="n"/>
      <c r="E21" s="2" t="n"/>
      <c r="F21" s="2" t="n"/>
      <c r="G21" s="2" t="n"/>
      <c r="H21" s="4" t="n"/>
      <c r="I21" s="4" t="n"/>
      <c r="J21" s="4" t="n"/>
      <c r="K21" s="2" t="n"/>
      <c r="L21" s="5" t="n"/>
      <c r="M21" s="2" t="n"/>
      <c r="N21" s="3" t="n"/>
      <c r="O21" s="2" t="n"/>
      <c r="P21" s="6" t="n"/>
      <c r="Q21" s="6" t="n"/>
      <c r="R21" s="10">
        <f>IF($A21="","",$Q21-$P21)</f>
        <v/>
      </c>
      <c r="S21" s="11">
        <f>IF($A21="","",IF($K21="Terminé",0,$I21-TODAY()))</f>
        <v/>
      </c>
      <c r="T21" s="3" t="n"/>
      <c r="U21" s="12">
        <f>IF($A21="","",IF($K21="Terminé",IF($L21=100%,"OK","À vérifier"),IF($L21&lt;100%,"En cours","À vérifier")))</f>
        <v/>
      </c>
      <c r="V21" s="12">
        <f>IF($A21="","",IFERROR(VLOOKUP($B21,'Référentiels &amp; consignes'!$A$4:$D$12,3,FALSE),"Non renseigné"))</f>
        <v/>
      </c>
    </row>
    <row r="22" ht="34" customHeight="1">
      <c r="A22" s="2" t="n"/>
      <c r="B22" s="3" t="n"/>
      <c r="C22" s="3" t="n"/>
      <c r="D22" s="2" t="n"/>
      <c r="E22" s="2" t="n"/>
      <c r="F22" s="2" t="n"/>
      <c r="G22" s="2" t="n"/>
      <c r="H22" s="4" t="n"/>
      <c r="I22" s="4" t="n"/>
      <c r="J22" s="4" t="n"/>
      <c r="K22" s="2" t="n"/>
      <c r="L22" s="5" t="n"/>
      <c r="M22" s="2" t="n"/>
      <c r="N22" s="3" t="n"/>
      <c r="O22" s="2" t="n"/>
      <c r="P22" s="6" t="n"/>
      <c r="Q22" s="6" t="n"/>
      <c r="R22" s="7">
        <f>IF($A22="","",$Q22-$P22)</f>
        <v/>
      </c>
      <c r="S22" s="8">
        <f>IF($A22="","",IF($K22="Terminé",0,$I22-TODAY()))</f>
        <v/>
      </c>
      <c r="T22" s="3" t="n"/>
      <c r="U22" s="9">
        <f>IF($A22="","",IF($K22="Terminé",IF($L22=100%,"OK","À vérifier"),IF($L22&lt;100%,"En cours","À vérifier")))</f>
        <v/>
      </c>
      <c r="V22" s="9">
        <f>IF($A22="","",IFERROR(VLOOKUP($B22,'Référentiels &amp; consignes'!$A$4:$D$12,3,FALSE),"Non renseigné"))</f>
        <v/>
      </c>
    </row>
    <row r="23" ht="34" customHeight="1">
      <c r="A23" s="2" t="n"/>
      <c r="B23" s="3" t="n"/>
      <c r="C23" s="3" t="n"/>
      <c r="D23" s="2" t="n"/>
      <c r="E23" s="2" t="n"/>
      <c r="F23" s="2" t="n"/>
      <c r="G23" s="2" t="n"/>
      <c r="H23" s="4" t="n"/>
      <c r="I23" s="4" t="n"/>
      <c r="J23" s="4" t="n"/>
      <c r="K23" s="2" t="n"/>
      <c r="L23" s="5" t="n"/>
      <c r="M23" s="2" t="n"/>
      <c r="N23" s="3" t="n"/>
      <c r="O23" s="2" t="n"/>
      <c r="P23" s="6" t="n"/>
      <c r="Q23" s="6" t="n"/>
      <c r="R23" s="10">
        <f>IF($A23="","",$Q23-$P23)</f>
        <v/>
      </c>
      <c r="S23" s="11">
        <f>IF($A23="","",IF($K23="Terminé",0,$I23-TODAY()))</f>
        <v/>
      </c>
      <c r="T23" s="3" t="n"/>
      <c r="U23" s="12">
        <f>IF($A23="","",IF($K23="Terminé",IF($L23=100%,"OK","À vérifier"),IF($L23&lt;100%,"En cours","À vérifier")))</f>
        <v/>
      </c>
      <c r="V23" s="12">
        <f>IF($A23="","",IFERROR(VLOOKUP($B23,'Référentiels &amp; consignes'!$A$4:$D$12,3,FALSE),"Non renseigné"))</f>
        <v/>
      </c>
    </row>
    <row r="24" ht="34" customHeight="1">
      <c r="A24" s="2" t="n"/>
      <c r="B24" s="3" t="n"/>
      <c r="C24" s="3" t="n"/>
      <c r="D24" s="2" t="n"/>
      <c r="E24" s="2" t="n"/>
      <c r="F24" s="2" t="n"/>
      <c r="G24" s="2" t="n"/>
      <c r="H24" s="4" t="n"/>
      <c r="I24" s="4" t="n"/>
      <c r="J24" s="4" t="n"/>
      <c r="K24" s="2" t="n"/>
      <c r="L24" s="5" t="n"/>
      <c r="M24" s="2" t="n"/>
      <c r="N24" s="3" t="n"/>
      <c r="O24" s="2" t="n"/>
      <c r="P24" s="6" t="n"/>
      <c r="Q24" s="6" t="n"/>
      <c r="R24" s="7">
        <f>IF($A24="","",$Q24-$P24)</f>
        <v/>
      </c>
      <c r="S24" s="8">
        <f>IF($A24="","",IF($K24="Terminé",0,$I24-TODAY()))</f>
        <v/>
      </c>
      <c r="T24" s="3" t="n"/>
      <c r="U24" s="9">
        <f>IF($A24="","",IF($K24="Terminé",IF($L24=100%,"OK","À vérifier"),IF($L24&lt;100%,"En cours","À vérifier")))</f>
        <v/>
      </c>
      <c r="V24" s="9">
        <f>IF($A24="","",IFERROR(VLOOKUP($B24,'Référentiels &amp; consignes'!$A$4:$D$12,3,FALSE),"Non renseigné"))</f>
        <v/>
      </c>
    </row>
    <row r="25" ht="34" customHeight="1">
      <c r="A25" s="2" t="n"/>
      <c r="B25" s="3" t="n"/>
      <c r="C25" s="3" t="n"/>
      <c r="D25" s="2" t="n"/>
      <c r="E25" s="2" t="n"/>
      <c r="F25" s="2" t="n"/>
      <c r="G25" s="2" t="n"/>
      <c r="H25" s="4" t="n"/>
      <c r="I25" s="4" t="n"/>
      <c r="J25" s="4" t="n"/>
      <c r="K25" s="2" t="n"/>
      <c r="L25" s="5" t="n"/>
      <c r="M25" s="2" t="n"/>
      <c r="N25" s="3" t="n"/>
      <c r="O25" s="2" t="n"/>
      <c r="P25" s="6" t="n"/>
      <c r="Q25" s="6" t="n"/>
      <c r="R25" s="10">
        <f>IF($A25="","",$Q25-$P25)</f>
        <v/>
      </c>
      <c r="S25" s="11">
        <f>IF($A25="","",IF($K25="Terminé",0,$I25-TODAY()))</f>
        <v/>
      </c>
      <c r="T25" s="3" t="n"/>
      <c r="U25" s="12">
        <f>IF($A25="","",IF($K25="Terminé",IF($L25=100%,"OK","À vérifier"),IF($L25&lt;100%,"En cours","À vérifier")))</f>
        <v/>
      </c>
      <c r="V25" s="12">
        <f>IF($A25="","",IFERROR(VLOOKUP($B25,'Référentiels &amp; consignes'!$A$4:$D$12,3,FALSE),"Non renseigné"))</f>
        <v/>
      </c>
    </row>
    <row r="26" ht="34" customHeight="1">
      <c r="A26" s="2" t="n"/>
      <c r="B26" s="3" t="n"/>
      <c r="C26" s="3" t="n"/>
      <c r="D26" s="2" t="n"/>
      <c r="E26" s="2" t="n"/>
      <c r="F26" s="2" t="n"/>
      <c r="G26" s="2" t="n"/>
      <c r="H26" s="4" t="n"/>
      <c r="I26" s="4" t="n"/>
      <c r="J26" s="4" t="n"/>
      <c r="K26" s="2" t="n"/>
      <c r="L26" s="5" t="n"/>
      <c r="M26" s="2" t="n"/>
      <c r="N26" s="3" t="n"/>
      <c r="O26" s="2" t="n"/>
      <c r="P26" s="6" t="n"/>
      <c r="Q26" s="6" t="n"/>
      <c r="R26" s="7">
        <f>IF($A26="","",$Q26-$P26)</f>
        <v/>
      </c>
      <c r="S26" s="8">
        <f>IF($A26="","",IF($K26="Terminé",0,$I26-TODAY()))</f>
        <v/>
      </c>
      <c r="T26" s="3" t="n"/>
      <c r="U26" s="9">
        <f>IF($A26="","",IF($K26="Terminé",IF($L26=100%,"OK","À vérifier"),IF($L26&lt;100%,"En cours","À vérifier")))</f>
        <v/>
      </c>
      <c r="V26" s="9">
        <f>IF($A26="","",IFERROR(VLOOKUP($B26,'Référentiels &amp; consignes'!$A$4:$D$12,3,FALSE),"Non renseigné"))</f>
        <v/>
      </c>
    </row>
    <row r="27" ht="34" customHeight="1">
      <c r="A27" s="2" t="n"/>
      <c r="B27" s="3" t="n"/>
      <c r="C27" s="3" t="n"/>
      <c r="D27" s="2" t="n"/>
      <c r="E27" s="2" t="n"/>
      <c r="F27" s="2" t="n"/>
      <c r="G27" s="2" t="n"/>
      <c r="H27" s="4" t="n"/>
      <c r="I27" s="4" t="n"/>
      <c r="J27" s="4" t="n"/>
      <c r="K27" s="2" t="n"/>
      <c r="L27" s="5" t="n"/>
      <c r="M27" s="2" t="n"/>
      <c r="N27" s="3" t="n"/>
      <c r="O27" s="2" t="n"/>
      <c r="P27" s="6" t="n"/>
      <c r="Q27" s="6" t="n"/>
      <c r="R27" s="10">
        <f>IF($A27="","",$Q27-$P27)</f>
        <v/>
      </c>
      <c r="S27" s="11">
        <f>IF($A27="","",IF($K27="Terminé",0,$I27-TODAY()))</f>
        <v/>
      </c>
      <c r="T27" s="3" t="n"/>
      <c r="U27" s="12">
        <f>IF($A27="","",IF($K27="Terminé",IF($L27=100%,"OK","À vérifier"),IF($L27&lt;100%,"En cours","À vérifier")))</f>
        <v/>
      </c>
      <c r="V27" s="12">
        <f>IF($A27="","",IFERROR(VLOOKUP($B27,'Référentiels &amp; consignes'!$A$4:$D$12,3,FALSE),"Non renseigné"))</f>
        <v/>
      </c>
    </row>
    <row r="28" ht="34" customHeight="1">
      <c r="A28" s="2" t="n"/>
      <c r="B28" s="3" t="n"/>
      <c r="C28" s="3" t="n"/>
      <c r="D28" s="2" t="n"/>
      <c r="E28" s="2" t="n"/>
      <c r="F28" s="2" t="n"/>
      <c r="G28" s="2" t="n"/>
      <c r="H28" s="4" t="n"/>
      <c r="I28" s="4" t="n"/>
      <c r="J28" s="4" t="n"/>
      <c r="K28" s="2" t="n"/>
      <c r="L28" s="5" t="n"/>
      <c r="M28" s="2" t="n"/>
      <c r="N28" s="3" t="n"/>
      <c r="O28" s="2" t="n"/>
      <c r="P28" s="6" t="n"/>
      <c r="Q28" s="6" t="n"/>
      <c r="R28" s="7">
        <f>IF($A28="","",$Q28-$P28)</f>
        <v/>
      </c>
      <c r="S28" s="8">
        <f>IF($A28="","",IF($K28="Terminé",0,$I28-TODAY()))</f>
        <v/>
      </c>
      <c r="T28" s="3" t="n"/>
      <c r="U28" s="9">
        <f>IF($A28="","",IF($K28="Terminé",IF($L28=100%,"OK","À vérifier"),IF($L28&lt;100%,"En cours","À vérifier")))</f>
        <v/>
      </c>
      <c r="V28" s="9">
        <f>IF($A28="","",IFERROR(VLOOKUP($B28,'Référentiels &amp; consignes'!$A$4:$D$12,3,FALSE),"Non renseigné"))</f>
        <v/>
      </c>
    </row>
    <row r="29" ht="34" customHeight="1">
      <c r="A29" s="2" t="n"/>
      <c r="B29" s="3" t="n"/>
      <c r="C29" s="3" t="n"/>
      <c r="D29" s="2" t="n"/>
      <c r="E29" s="2" t="n"/>
      <c r="F29" s="2" t="n"/>
      <c r="G29" s="2" t="n"/>
      <c r="H29" s="4" t="n"/>
      <c r="I29" s="4" t="n"/>
      <c r="J29" s="4" t="n"/>
      <c r="K29" s="2" t="n"/>
      <c r="L29" s="5" t="n"/>
      <c r="M29" s="2" t="n"/>
      <c r="N29" s="3" t="n"/>
      <c r="O29" s="2" t="n"/>
      <c r="P29" s="6" t="n"/>
      <c r="Q29" s="6" t="n"/>
      <c r="R29" s="10">
        <f>IF($A29="","",$Q29-$P29)</f>
        <v/>
      </c>
      <c r="S29" s="11">
        <f>IF($A29="","",IF($K29="Terminé",0,$I29-TODAY()))</f>
        <v/>
      </c>
      <c r="T29" s="3" t="n"/>
      <c r="U29" s="12">
        <f>IF($A29="","",IF($K29="Terminé",IF($L29=100%,"OK","À vérifier"),IF($L29&lt;100%,"En cours","À vérifier")))</f>
        <v/>
      </c>
      <c r="V29" s="12">
        <f>IF($A29="","",IFERROR(VLOOKUP($B29,'Référentiels &amp; consignes'!$A$4:$D$12,3,FALSE),"Non renseigné"))</f>
        <v/>
      </c>
    </row>
    <row r="30" ht="34" customHeight="1">
      <c r="A30" s="2" t="n"/>
      <c r="B30" s="3" t="n"/>
      <c r="C30" s="3" t="n"/>
      <c r="D30" s="2" t="n"/>
      <c r="E30" s="2" t="n"/>
      <c r="F30" s="2" t="n"/>
      <c r="G30" s="2" t="n"/>
      <c r="H30" s="4" t="n"/>
      <c r="I30" s="4" t="n"/>
      <c r="J30" s="4" t="n"/>
      <c r="K30" s="2" t="n"/>
      <c r="L30" s="5" t="n"/>
      <c r="M30" s="2" t="n"/>
      <c r="N30" s="3" t="n"/>
      <c r="O30" s="2" t="n"/>
      <c r="P30" s="6" t="n"/>
      <c r="Q30" s="6" t="n"/>
      <c r="R30" s="7">
        <f>IF($A30="","",$Q30-$P30)</f>
        <v/>
      </c>
      <c r="S30" s="8">
        <f>IF($A30="","",IF($K30="Terminé",0,$I30-TODAY()))</f>
        <v/>
      </c>
      <c r="T30" s="3" t="n"/>
      <c r="U30" s="9">
        <f>IF($A30="","",IF($K30="Terminé",IF($L30=100%,"OK","À vérifier"),IF($L30&lt;100%,"En cours","À vérifier")))</f>
        <v/>
      </c>
      <c r="V30" s="9">
        <f>IF($A30="","",IFERROR(VLOOKUP($B30,'Référentiels &amp; consignes'!$A$4:$D$12,3,FALSE),"Non renseigné"))</f>
        <v/>
      </c>
    </row>
    <row r="31" ht="34" customHeight="1">
      <c r="A31" s="2" t="n"/>
      <c r="B31" s="3" t="n"/>
      <c r="C31" s="3" t="n"/>
      <c r="D31" s="2" t="n"/>
      <c r="E31" s="2" t="n"/>
      <c r="F31" s="2" t="n"/>
      <c r="G31" s="2" t="n"/>
      <c r="H31" s="4" t="n"/>
      <c r="I31" s="4" t="n"/>
      <c r="J31" s="4" t="n"/>
      <c r="K31" s="2" t="n"/>
      <c r="L31" s="5" t="n"/>
      <c r="M31" s="2" t="n"/>
      <c r="N31" s="3" t="n"/>
      <c r="O31" s="2" t="n"/>
      <c r="P31" s="6" t="n"/>
      <c r="Q31" s="6" t="n"/>
      <c r="R31" s="10">
        <f>IF($A31="","",$Q31-$P31)</f>
        <v/>
      </c>
      <c r="S31" s="11">
        <f>IF($A31="","",IF($K31="Terminé",0,$I31-TODAY()))</f>
        <v/>
      </c>
      <c r="T31" s="3" t="n"/>
      <c r="U31" s="12">
        <f>IF($A31="","",IF($K31="Terminé",IF($L31=100%,"OK","À vérifier"),IF($L31&lt;100%,"En cours","À vérifier")))</f>
        <v/>
      </c>
      <c r="V31" s="12">
        <f>IF($A31="","",IFERROR(VLOOKUP($B31,'Référentiels &amp; consignes'!$A$4:$D$12,3,FALSE),"Non renseigné"))</f>
        <v/>
      </c>
    </row>
    <row r="32" ht="34" customHeight="1">
      <c r="A32" s="2" t="n"/>
      <c r="B32" s="3" t="n"/>
      <c r="C32" s="3" t="n"/>
      <c r="D32" s="2" t="n"/>
      <c r="E32" s="2" t="n"/>
      <c r="F32" s="2" t="n"/>
      <c r="G32" s="2" t="n"/>
      <c r="H32" s="4" t="n"/>
      <c r="I32" s="4" t="n"/>
      <c r="J32" s="4" t="n"/>
      <c r="K32" s="2" t="n"/>
      <c r="L32" s="5" t="n"/>
      <c r="M32" s="2" t="n"/>
      <c r="N32" s="3" t="n"/>
      <c r="O32" s="2" t="n"/>
      <c r="P32" s="6" t="n"/>
      <c r="Q32" s="6" t="n"/>
      <c r="R32" s="7">
        <f>IF($A32="","",$Q32-$P32)</f>
        <v/>
      </c>
      <c r="S32" s="8">
        <f>IF($A32="","",IF($K32="Terminé",0,$I32-TODAY()))</f>
        <v/>
      </c>
      <c r="T32" s="3" t="n"/>
      <c r="U32" s="9">
        <f>IF($A32="","",IF($K32="Terminé",IF($L32=100%,"OK","À vérifier"),IF($L32&lt;100%,"En cours","À vérifier")))</f>
        <v/>
      </c>
      <c r="V32" s="9">
        <f>IF($A32="","",IFERROR(VLOOKUP($B32,'Référentiels &amp; consignes'!$A$4:$D$12,3,FALSE),"Non renseigné"))</f>
        <v/>
      </c>
    </row>
    <row r="33" ht="34" customHeight="1">
      <c r="A33" s="2" t="n"/>
      <c r="B33" s="3" t="n"/>
      <c r="C33" s="3" t="n"/>
      <c r="D33" s="2" t="n"/>
      <c r="E33" s="2" t="n"/>
      <c r="F33" s="2" t="n"/>
      <c r="G33" s="2" t="n"/>
      <c r="H33" s="4" t="n"/>
      <c r="I33" s="4" t="n"/>
      <c r="J33" s="4" t="n"/>
      <c r="K33" s="2" t="n"/>
      <c r="L33" s="5" t="n"/>
      <c r="M33" s="2" t="n"/>
      <c r="N33" s="3" t="n"/>
      <c r="O33" s="2" t="n"/>
      <c r="P33" s="6" t="n"/>
      <c r="Q33" s="6" t="n"/>
      <c r="R33" s="10">
        <f>IF($A33="","",$Q33-$P33)</f>
        <v/>
      </c>
      <c r="S33" s="11">
        <f>IF($A33="","",IF($K33="Terminé",0,$I33-TODAY()))</f>
        <v/>
      </c>
      <c r="T33" s="3" t="n"/>
      <c r="U33" s="12">
        <f>IF($A33="","",IF($K33="Terminé",IF($L33=100%,"OK","À vérifier"),IF($L33&lt;100%,"En cours","À vérifier")))</f>
        <v/>
      </c>
      <c r="V33" s="12">
        <f>IF($A33="","",IFERROR(VLOOKUP($B33,'Référentiels &amp; consignes'!$A$4:$D$12,3,FALSE),"Non renseigné"))</f>
        <v/>
      </c>
    </row>
    <row r="34" ht="34" customHeight="1">
      <c r="A34" s="2" t="n"/>
      <c r="B34" s="3" t="n"/>
      <c r="C34" s="3" t="n"/>
      <c r="D34" s="2" t="n"/>
      <c r="E34" s="2" t="n"/>
      <c r="F34" s="2" t="n"/>
      <c r="G34" s="2" t="n"/>
      <c r="H34" s="4" t="n"/>
      <c r="I34" s="4" t="n"/>
      <c r="J34" s="4" t="n"/>
      <c r="K34" s="2" t="n"/>
      <c r="L34" s="5" t="n"/>
      <c r="M34" s="2" t="n"/>
      <c r="N34" s="3" t="n"/>
      <c r="O34" s="2" t="n"/>
      <c r="P34" s="6" t="n"/>
      <c r="Q34" s="6" t="n"/>
      <c r="R34" s="7">
        <f>IF($A34="","",$Q34-$P34)</f>
        <v/>
      </c>
      <c r="S34" s="8">
        <f>IF($A34="","",IF($K34="Terminé",0,$I34-TODAY()))</f>
        <v/>
      </c>
      <c r="T34" s="3" t="n"/>
      <c r="U34" s="9">
        <f>IF($A34="","",IF($K34="Terminé",IF($L34=100%,"OK","À vérifier"),IF($L34&lt;100%,"En cours","À vérifier")))</f>
        <v/>
      </c>
      <c r="V34" s="9">
        <f>IF($A34="","",IFERROR(VLOOKUP($B34,'Référentiels &amp; consignes'!$A$4:$D$12,3,FALSE),"Non renseigné"))</f>
        <v/>
      </c>
    </row>
    <row r="35" ht="34" customHeight="1">
      <c r="A35" s="2" t="n"/>
      <c r="B35" s="3" t="n"/>
      <c r="C35" s="3" t="n"/>
      <c r="D35" s="2" t="n"/>
      <c r="E35" s="2" t="n"/>
      <c r="F35" s="2" t="n"/>
      <c r="G35" s="2" t="n"/>
      <c r="H35" s="4" t="n"/>
      <c r="I35" s="4" t="n"/>
      <c r="J35" s="4" t="n"/>
      <c r="K35" s="2" t="n"/>
      <c r="L35" s="5" t="n"/>
      <c r="M35" s="2" t="n"/>
      <c r="N35" s="3" t="n"/>
      <c r="O35" s="2" t="n"/>
      <c r="P35" s="6" t="n"/>
      <c r="Q35" s="6" t="n"/>
      <c r="R35" s="10">
        <f>IF($A35="","",$Q35-$P35)</f>
        <v/>
      </c>
      <c r="S35" s="11">
        <f>IF($A35="","",IF($K35="Terminé",0,$I35-TODAY()))</f>
        <v/>
      </c>
      <c r="T35" s="3" t="n"/>
      <c r="U35" s="12">
        <f>IF($A35="","",IF($K35="Terminé",IF($L35=100%,"OK","À vérifier"),IF($L35&lt;100%,"En cours","À vérifier")))</f>
        <v/>
      </c>
      <c r="V35" s="12">
        <f>IF($A35="","",IFERROR(VLOOKUP($B35,'Référentiels &amp; consignes'!$A$4:$D$12,3,FALSE),"Non renseigné"))</f>
        <v/>
      </c>
    </row>
    <row r="36" ht="34" customHeight="1">
      <c r="A36" s="2" t="n"/>
      <c r="B36" s="3" t="n"/>
      <c r="C36" s="3" t="n"/>
      <c r="D36" s="2" t="n"/>
      <c r="E36" s="2" t="n"/>
      <c r="F36" s="2" t="n"/>
      <c r="G36" s="2" t="n"/>
      <c r="H36" s="4" t="n"/>
      <c r="I36" s="4" t="n"/>
      <c r="J36" s="4" t="n"/>
      <c r="K36" s="2" t="n"/>
      <c r="L36" s="5" t="n"/>
      <c r="M36" s="2" t="n"/>
      <c r="N36" s="3" t="n"/>
      <c r="O36" s="2" t="n"/>
      <c r="P36" s="6" t="n"/>
      <c r="Q36" s="6" t="n"/>
      <c r="R36" s="7">
        <f>IF($A36="","",$Q36-$P36)</f>
        <v/>
      </c>
      <c r="S36" s="8">
        <f>IF($A36="","",IF($K36="Terminé",0,$I36-TODAY()))</f>
        <v/>
      </c>
      <c r="T36" s="3" t="n"/>
      <c r="U36" s="9">
        <f>IF($A36="","",IF($K36="Terminé",IF($L36=100%,"OK","À vérifier"),IF($L36&lt;100%,"En cours","À vérifier")))</f>
        <v/>
      </c>
      <c r="V36" s="9">
        <f>IF($A36="","",IFERROR(VLOOKUP($B36,'Référentiels &amp; consignes'!$A$4:$D$12,3,FALSE),"Non renseigné"))</f>
        <v/>
      </c>
    </row>
    <row r="37" ht="34" customHeight="1">
      <c r="A37" s="2" t="n"/>
      <c r="B37" s="3" t="n"/>
      <c r="C37" s="3" t="n"/>
      <c r="D37" s="2" t="n"/>
      <c r="E37" s="2" t="n"/>
      <c r="F37" s="2" t="n"/>
      <c r="G37" s="2" t="n"/>
      <c r="H37" s="4" t="n"/>
      <c r="I37" s="4" t="n"/>
      <c r="J37" s="4" t="n"/>
      <c r="K37" s="2" t="n"/>
      <c r="L37" s="5" t="n"/>
      <c r="M37" s="2" t="n"/>
      <c r="N37" s="3" t="n"/>
      <c r="O37" s="2" t="n"/>
      <c r="P37" s="6" t="n"/>
      <c r="Q37" s="6" t="n"/>
      <c r="R37" s="10">
        <f>IF($A37="","",$Q37-$P37)</f>
        <v/>
      </c>
      <c r="S37" s="11">
        <f>IF($A37="","",IF($K37="Terminé",0,$I37-TODAY()))</f>
        <v/>
      </c>
      <c r="T37" s="3" t="n"/>
      <c r="U37" s="12">
        <f>IF($A37="","",IF($K37="Terminé",IF($L37=100%,"OK","À vérifier"),IF($L37&lt;100%,"En cours","À vérifier")))</f>
        <v/>
      </c>
      <c r="V37" s="12">
        <f>IF($A37="","",IFERROR(VLOOKUP($B37,'Référentiels &amp; consignes'!$A$4:$D$12,3,FALSE),"Non renseigné"))</f>
        <v/>
      </c>
    </row>
    <row r="38" ht="34" customHeight="1">
      <c r="A38" s="2" t="n"/>
      <c r="B38" s="3" t="n"/>
      <c r="C38" s="3" t="n"/>
      <c r="D38" s="2" t="n"/>
      <c r="E38" s="2" t="n"/>
      <c r="F38" s="2" t="n"/>
      <c r="G38" s="2" t="n"/>
      <c r="H38" s="4" t="n"/>
      <c r="I38" s="4" t="n"/>
      <c r="J38" s="4" t="n"/>
      <c r="K38" s="2" t="n"/>
      <c r="L38" s="5" t="n"/>
      <c r="M38" s="2" t="n"/>
      <c r="N38" s="3" t="n"/>
      <c r="O38" s="2" t="n"/>
      <c r="P38" s="6" t="n"/>
      <c r="Q38" s="6" t="n"/>
      <c r="R38" s="7">
        <f>IF($A38="","",$Q38-$P38)</f>
        <v/>
      </c>
      <c r="S38" s="8">
        <f>IF($A38="","",IF($K38="Terminé",0,$I38-TODAY()))</f>
        <v/>
      </c>
      <c r="T38" s="3" t="n"/>
      <c r="U38" s="9">
        <f>IF($A38="","",IF($K38="Terminé",IF($L38=100%,"OK","À vérifier"),IF($L38&lt;100%,"En cours","À vérifier")))</f>
        <v/>
      </c>
      <c r="V38" s="9">
        <f>IF($A38="","",IFERROR(VLOOKUP($B38,'Référentiels &amp; consignes'!$A$4:$D$12,3,FALSE),"Non renseigné"))</f>
        <v/>
      </c>
    </row>
    <row r="39" ht="34" customHeight="1">
      <c r="A39" s="2" t="n"/>
      <c r="B39" s="3" t="n"/>
      <c r="C39" s="3" t="n"/>
      <c r="D39" s="2" t="n"/>
      <c r="E39" s="2" t="n"/>
      <c r="F39" s="2" t="n"/>
      <c r="G39" s="2" t="n"/>
      <c r="H39" s="4" t="n"/>
      <c r="I39" s="4" t="n"/>
      <c r="J39" s="4" t="n"/>
      <c r="K39" s="2" t="n"/>
      <c r="L39" s="5" t="n"/>
      <c r="M39" s="2" t="n"/>
      <c r="N39" s="3" t="n"/>
      <c r="O39" s="2" t="n"/>
      <c r="P39" s="6" t="n"/>
      <c r="Q39" s="6" t="n"/>
      <c r="R39" s="10">
        <f>IF($A39="","",$Q39-$P39)</f>
        <v/>
      </c>
      <c r="S39" s="11">
        <f>IF($A39="","",IF($K39="Terminé",0,$I39-TODAY()))</f>
        <v/>
      </c>
      <c r="T39" s="3" t="n"/>
      <c r="U39" s="12">
        <f>IF($A39="","",IF($K39="Terminé",IF($L39=100%,"OK","À vérifier"),IF($L39&lt;100%,"En cours","À vérifier")))</f>
        <v/>
      </c>
      <c r="V39" s="12">
        <f>IF($A39="","",IFERROR(VLOOKUP($B39,'Référentiels &amp; consignes'!$A$4:$D$12,3,FALSE),"Non renseigné"))</f>
        <v/>
      </c>
    </row>
    <row r="40" ht="34" customHeight="1">
      <c r="A40" s="2" t="n"/>
      <c r="B40" s="3" t="n"/>
      <c r="C40" s="3" t="n"/>
      <c r="D40" s="2" t="n"/>
      <c r="E40" s="2" t="n"/>
      <c r="F40" s="2" t="n"/>
      <c r="G40" s="2" t="n"/>
      <c r="H40" s="4" t="n"/>
      <c r="I40" s="4" t="n"/>
      <c r="J40" s="4" t="n"/>
      <c r="K40" s="2" t="n"/>
      <c r="L40" s="5" t="n"/>
      <c r="M40" s="2" t="n"/>
      <c r="N40" s="3" t="n"/>
      <c r="O40" s="2" t="n"/>
      <c r="P40" s="6" t="n"/>
      <c r="Q40" s="6" t="n"/>
      <c r="R40" s="7">
        <f>IF($A40="","",$Q40-$P40)</f>
        <v/>
      </c>
      <c r="S40" s="8">
        <f>IF($A40="","",IF($K40="Terminé",0,$I40-TODAY()))</f>
        <v/>
      </c>
      <c r="T40" s="3" t="n"/>
      <c r="U40" s="9">
        <f>IF($A40="","",IF($K40="Terminé",IF($L40=100%,"OK","À vérifier"),IF($L40&lt;100%,"En cours","À vérifier")))</f>
        <v/>
      </c>
      <c r="V40" s="9">
        <f>IF($A40="","",IFERROR(VLOOKUP($B40,'Référentiels &amp; consignes'!$A$4:$D$12,3,FALSE),"Non renseigné"))</f>
        <v/>
      </c>
    </row>
    <row r="41" ht="34" customHeight="1">
      <c r="A41" s="2" t="n"/>
      <c r="B41" s="3" t="n"/>
      <c r="C41" s="3" t="n"/>
      <c r="D41" s="2" t="n"/>
      <c r="E41" s="2" t="n"/>
      <c r="F41" s="2" t="n"/>
      <c r="G41" s="2" t="n"/>
      <c r="H41" s="4" t="n"/>
      <c r="I41" s="4" t="n"/>
      <c r="J41" s="4" t="n"/>
      <c r="K41" s="2" t="n"/>
      <c r="L41" s="5" t="n"/>
      <c r="M41" s="2" t="n"/>
      <c r="N41" s="3" t="n"/>
      <c r="O41" s="2" t="n"/>
      <c r="P41" s="6" t="n"/>
      <c r="Q41" s="6" t="n"/>
      <c r="R41" s="10">
        <f>IF($A41="","",$Q41-$P41)</f>
        <v/>
      </c>
      <c r="S41" s="11">
        <f>IF($A41="","",IF($K41="Terminé",0,$I41-TODAY()))</f>
        <v/>
      </c>
      <c r="T41" s="3" t="n"/>
      <c r="U41" s="12">
        <f>IF($A41="","",IF($K41="Terminé",IF($L41=100%,"OK","À vérifier"),IF($L41&lt;100%,"En cours","À vérifier")))</f>
        <v/>
      </c>
      <c r="V41" s="12">
        <f>IF($A41="","",IFERROR(VLOOKUP($B41,'Référentiels &amp; consignes'!$A$4:$D$12,3,FALSE),"Non renseigné"))</f>
        <v/>
      </c>
    </row>
    <row r="42" ht="34" customHeight="1">
      <c r="A42" s="2" t="n"/>
      <c r="B42" s="3" t="n"/>
      <c r="C42" s="3" t="n"/>
      <c r="D42" s="2" t="n"/>
      <c r="E42" s="2" t="n"/>
      <c r="F42" s="2" t="n"/>
      <c r="G42" s="2" t="n"/>
      <c r="H42" s="4" t="n"/>
      <c r="I42" s="4" t="n"/>
      <c r="J42" s="4" t="n"/>
      <c r="K42" s="2" t="n"/>
      <c r="L42" s="5" t="n"/>
      <c r="M42" s="2" t="n"/>
      <c r="N42" s="3" t="n"/>
      <c r="O42" s="2" t="n"/>
      <c r="P42" s="6" t="n"/>
      <c r="Q42" s="6" t="n"/>
      <c r="R42" s="7">
        <f>IF($A42="","",$Q42-$P42)</f>
        <v/>
      </c>
      <c r="S42" s="8">
        <f>IF($A42="","",IF($K42="Terminé",0,$I42-TODAY()))</f>
        <v/>
      </c>
      <c r="T42" s="3" t="n"/>
      <c r="U42" s="9">
        <f>IF($A42="","",IF($K42="Terminé",IF($L42=100%,"OK","À vérifier"),IF($L42&lt;100%,"En cours","À vérifier")))</f>
        <v/>
      </c>
      <c r="V42" s="9">
        <f>IF($A42="","",IFERROR(VLOOKUP($B42,'Référentiels &amp; consignes'!$A$4:$D$12,3,FALSE),"Non renseigné"))</f>
        <v/>
      </c>
    </row>
    <row r="43" ht="34" customHeight="1">
      <c r="A43" s="2" t="n"/>
      <c r="B43" s="3" t="n"/>
      <c r="C43" s="3" t="n"/>
      <c r="D43" s="2" t="n"/>
      <c r="E43" s="2" t="n"/>
      <c r="F43" s="2" t="n"/>
      <c r="G43" s="2" t="n"/>
      <c r="H43" s="4" t="n"/>
      <c r="I43" s="4" t="n"/>
      <c r="J43" s="4" t="n"/>
      <c r="K43" s="2" t="n"/>
      <c r="L43" s="5" t="n"/>
      <c r="M43" s="2" t="n"/>
      <c r="N43" s="3" t="n"/>
      <c r="O43" s="2" t="n"/>
      <c r="P43" s="6" t="n"/>
      <c r="Q43" s="6" t="n"/>
      <c r="R43" s="10">
        <f>IF($A43="","",$Q43-$P43)</f>
        <v/>
      </c>
      <c r="S43" s="11">
        <f>IF($A43="","",IF($K43="Terminé",0,$I43-TODAY()))</f>
        <v/>
      </c>
      <c r="T43" s="3" t="n"/>
      <c r="U43" s="12">
        <f>IF($A43="","",IF($K43="Terminé",IF($L43=100%,"OK","À vérifier"),IF($L43&lt;100%,"En cours","À vérifier")))</f>
        <v/>
      </c>
      <c r="V43" s="12">
        <f>IF($A43="","",IFERROR(VLOOKUP($B43,'Référentiels &amp; consignes'!$A$4:$D$12,3,FALSE),"Non renseigné"))</f>
        <v/>
      </c>
    </row>
    <row r="44" ht="34" customHeight="1">
      <c r="A44" s="2" t="n"/>
      <c r="B44" s="3" t="n"/>
      <c r="C44" s="3" t="n"/>
      <c r="D44" s="2" t="n"/>
      <c r="E44" s="2" t="n"/>
      <c r="F44" s="2" t="n"/>
      <c r="G44" s="2" t="n"/>
      <c r="H44" s="4" t="n"/>
      <c r="I44" s="4" t="n"/>
      <c r="J44" s="4" t="n"/>
      <c r="K44" s="2" t="n"/>
      <c r="L44" s="5" t="n"/>
      <c r="M44" s="2" t="n"/>
      <c r="N44" s="3" t="n"/>
      <c r="O44" s="2" t="n"/>
      <c r="P44" s="6" t="n"/>
      <c r="Q44" s="6" t="n"/>
      <c r="R44" s="7">
        <f>IF($A44="","",$Q44-$P44)</f>
        <v/>
      </c>
      <c r="S44" s="8">
        <f>IF($A44="","",IF($K44="Terminé",0,$I44-TODAY()))</f>
        <v/>
      </c>
      <c r="T44" s="3" t="n"/>
      <c r="U44" s="9">
        <f>IF($A44="","",IF($K44="Terminé",IF($L44=100%,"OK","À vérifier"),IF($L44&lt;100%,"En cours","À vérifier")))</f>
        <v/>
      </c>
      <c r="V44" s="9">
        <f>IF($A44="","",IFERROR(VLOOKUP($B44,'Référentiels &amp; consignes'!$A$4:$D$12,3,FALSE),"Non renseigné"))</f>
        <v/>
      </c>
    </row>
    <row r="45" ht="34" customHeight="1">
      <c r="A45" s="2" t="n"/>
      <c r="B45" s="3" t="n"/>
      <c r="C45" s="3" t="n"/>
      <c r="D45" s="2" t="n"/>
      <c r="E45" s="2" t="n"/>
      <c r="F45" s="2" t="n"/>
      <c r="G45" s="2" t="n"/>
      <c r="H45" s="4" t="n"/>
      <c r="I45" s="4" t="n"/>
      <c r="J45" s="4" t="n"/>
      <c r="K45" s="2" t="n"/>
      <c r="L45" s="5" t="n"/>
      <c r="M45" s="2" t="n"/>
      <c r="N45" s="3" t="n"/>
      <c r="O45" s="2" t="n"/>
      <c r="P45" s="6" t="n"/>
      <c r="Q45" s="6" t="n"/>
      <c r="R45" s="10">
        <f>IF($A45="","",$Q45-$P45)</f>
        <v/>
      </c>
      <c r="S45" s="11">
        <f>IF($A45="","",IF($K45="Terminé",0,$I45-TODAY()))</f>
        <v/>
      </c>
      <c r="T45" s="3" t="n"/>
      <c r="U45" s="12">
        <f>IF($A45="","",IF($K45="Terminé",IF($L45=100%,"OK","À vérifier"),IF($L45&lt;100%,"En cours","À vérifier")))</f>
        <v/>
      </c>
      <c r="V45" s="12">
        <f>IF($A45="","",IFERROR(VLOOKUP($B45,'Référentiels &amp; consignes'!$A$4:$D$12,3,FALSE),"Non renseigné"))</f>
        <v/>
      </c>
    </row>
    <row r="46" ht="34" customHeight="1">
      <c r="A46" s="2" t="n"/>
      <c r="B46" s="3" t="n"/>
      <c r="C46" s="3" t="n"/>
      <c r="D46" s="2" t="n"/>
      <c r="E46" s="2" t="n"/>
      <c r="F46" s="2" t="n"/>
      <c r="G46" s="2" t="n"/>
      <c r="H46" s="4" t="n"/>
      <c r="I46" s="4" t="n"/>
      <c r="J46" s="4" t="n"/>
      <c r="K46" s="2" t="n"/>
      <c r="L46" s="5" t="n"/>
      <c r="M46" s="2" t="n"/>
      <c r="N46" s="3" t="n"/>
      <c r="O46" s="2" t="n"/>
      <c r="P46" s="6" t="n"/>
      <c r="Q46" s="6" t="n"/>
      <c r="R46" s="7">
        <f>IF($A46="","",$Q46-$P46)</f>
        <v/>
      </c>
      <c r="S46" s="8">
        <f>IF($A46="","",IF($K46="Terminé",0,$I46-TODAY()))</f>
        <v/>
      </c>
      <c r="T46" s="3" t="n"/>
      <c r="U46" s="9">
        <f>IF($A46="","",IF($K46="Terminé",IF($L46=100%,"OK","À vérifier"),IF($L46&lt;100%,"En cours","À vérifier")))</f>
        <v/>
      </c>
      <c r="V46" s="9">
        <f>IF($A46="","",IFERROR(VLOOKUP($B46,'Référentiels &amp; consignes'!$A$4:$D$12,3,FALSE),"Non renseigné"))</f>
        <v/>
      </c>
    </row>
    <row r="47" ht="34" customHeight="1">
      <c r="A47" s="2" t="n"/>
      <c r="B47" s="3" t="n"/>
      <c r="C47" s="3" t="n"/>
      <c r="D47" s="2" t="n"/>
      <c r="E47" s="2" t="n"/>
      <c r="F47" s="2" t="n"/>
      <c r="G47" s="2" t="n"/>
      <c r="H47" s="4" t="n"/>
      <c r="I47" s="4" t="n"/>
      <c r="J47" s="4" t="n"/>
      <c r="K47" s="2" t="n"/>
      <c r="L47" s="5" t="n"/>
      <c r="M47" s="2" t="n"/>
      <c r="N47" s="3" t="n"/>
      <c r="O47" s="2" t="n"/>
      <c r="P47" s="6" t="n"/>
      <c r="Q47" s="6" t="n"/>
      <c r="R47" s="10">
        <f>IF($A47="","",$Q47-$P47)</f>
        <v/>
      </c>
      <c r="S47" s="11">
        <f>IF($A47="","",IF($K47="Terminé",0,$I47-TODAY()))</f>
        <v/>
      </c>
      <c r="T47" s="3" t="n"/>
      <c r="U47" s="12">
        <f>IF($A47="","",IF($K47="Terminé",IF($L47=100%,"OK","À vérifier"),IF($L47&lt;100%,"En cours","À vérifier")))</f>
        <v/>
      </c>
      <c r="V47" s="12">
        <f>IF($A47="","",IFERROR(VLOOKUP($B47,'Référentiels &amp; consignes'!$A$4:$D$12,3,FALSE),"Non renseigné"))</f>
        <v/>
      </c>
    </row>
    <row r="48" ht="34" customHeight="1">
      <c r="A48" s="2" t="n"/>
      <c r="B48" s="3" t="n"/>
      <c r="C48" s="3" t="n"/>
      <c r="D48" s="2" t="n"/>
      <c r="E48" s="2" t="n"/>
      <c r="F48" s="2" t="n"/>
      <c r="G48" s="2" t="n"/>
      <c r="H48" s="4" t="n"/>
      <c r="I48" s="4" t="n"/>
      <c r="J48" s="4" t="n"/>
      <c r="K48" s="2" t="n"/>
      <c r="L48" s="5" t="n"/>
      <c r="M48" s="2" t="n"/>
      <c r="N48" s="3" t="n"/>
      <c r="O48" s="2" t="n"/>
      <c r="P48" s="6" t="n"/>
      <c r="Q48" s="6" t="n"/>
      <c r="R48" s="7">
        <f>IF($A48="","",$Q48-$P48)</f>
        <v/>
      </c>
      <c r="S48" s="8">
        <f>IF($A48="","",IF($K48="Terminé",0,$I48-TODAY()))</f>
        <v/>
      </c>
      <c r="T48" s="3" t="n"/>
      <c r="U48" s="9">
        <f>IF($A48="","",IF($K48="Terminé",IF($L48=100%,"OK","À vérifier"),IF($L48&lt;100%,"En cours","À vérifier")))</f>
        <v/>
      </c>
      <c r="V48" s="9">
        <f>IF($A48="","",IFERROR(VLOOKUP($B48,'Référentiels &amp; consignes'!$A$4:$D$12,3,FALSE),"Non renseigné"))</f>
        <v/>
      </c>
    </row>
    <row r="49" ht="34" customHeight="1">
      <c r="A49" s="2" t="n"/>
      <c r="B49" s="3" t="n"/>
      <c r="C49" s="3" t="n"/>
      <c r="D49" s="2" t="n"/>
      <c r="E49" s="2" t="n"/>
      <c r="F49" s="2" t="n"/>
      <c r="G49" s="2" t="n"/>
      <c r="H49" s="4" t="n"/>
      <c r="I49" s="4" t="n"/>
      <c r="J49" s="4" t="n"/>
      <c r="K49" s="2" t="n"/>
      <c r="L49" s="5" t="n"/>
      <c r="M49" s="2" t="n"/>
      <c r="N49" s="3" t="n"/>
      <c r="O49" s="2" t="n"/>
      <c r="P49" s="6" t="n"/>
      <c r="Q49" s="6" t="n"/>
      <c r="R49" s="10">
        <f>IF($A49="","",$Q49-$P49)</f>
        <v/>
      </c>
      <c r="S49" s="11">
        <f>IF($A49="","",IF($K49="Terminé",0,$I49-TODAY()))</f>
        <v/>
      </c>
      <c r="T49" s="3" t="n"/>
      <c r="U49" s="12">
        <f>IF($A49="","",IF($K49="Terminé",IF($L49=100%,"OK","À vérifier"),IF($L49&lt;100%,"En cours","À vérifier")))</f>
        <v/>
      </c>
      <c r="V49" s="12">
        <f>IF($A49="","",IFERROR(VLOOKUP($B49,'Référentiels &amp; consignes'!$A$4:$D$12,3,FALSE),"Non renseigné"))</f>
        <v/>
      </c>
    </row>
    <row r="50" ht="34" customHeight="1">
      <c r="A50" s="2" t="n"/>
      <c r="B50" s="3" t="n"/>
      <c r="C50" s="3" t="n"/>
      <c r="D50" s="2" t="n"/>
      <c r="E50" s="2" t="n"/>
      <c r="F50" s="2" t="n"/>
      <c r="G50" s="2" t="n"/>
      <c r="H50" s="4" t="n"/>
      <c r="I50" s="4" t="n"/>
      <c r="J50" s="4" t="n"/>
      <c r="K50" s="2" t="n"/>
      <c r="L50" s="5" t="n"/>
      <c r="M50" s="2" t="n"/>
      <c r="N50" s="3" t="n"/>
      <c r="O50" s="2" t="n"/>
      <c r="P50" s="6" t="n"/>
      <c r="Q50" s="6" t="n"/>
      <c r="R50" s="7">
        <f>IF($A50="","",$Q50-$P50)</f>
        <v/>
      </c>
      <c r="S50" s="8">
        <f>IF($A50="","",IF($K50="Terminé",0,$I50-TODAY()))</f>
        <v/>
      </c>
      <c r="T50" s="3" t="n"/>
      <c r="U50" s="9">
        <f>IF($A50="","",IF($K50="Terminé",IF($L50=100%,"OK","À vérifier"),IF($L50&lt;100%,"En cours","À vérifier")))</f>
        <v/>
      </c>
      <c r="V50" s="9">
        <f>IF($A50="","",IFERROR(VLOOKUP($B50,'Référentiels &amp; consignes'!$A$4:$D$12,3,FALSE),"Non renseigné"))</f>
        <v/>
      </c>
    </row>
    <row r="51" ht="34" customHeight="1">
      <c r="A51" s="2" t="n"/>
      <c r="B51" s="3" t="n"/>
      <c r="C51" s="3" t="n"/>
      <c r="D51" s="2" t="n"/>
      <c r="E51" s="2" t="n"/>
      <c r="F51" s="2" t="n"/>
      <c r="G51" s="2" t="n"/>
      <c r="H51" s="4" t="n"/>
      <c r="I51" s="4" t="n"/>
      <c r="J51" s="4" t="n"/>
      <c r="K51" s="2" t="n"/>
      <c r="L51" s="5" t="n"/>
      <c r="M51" s="2" t="n"/>
      <c r="N51" s="3" t="n"/>
      <c r="O51" s="2" t="n"/>
      <c r="P51" s="6" t="n"/>
      <c r="Q51" s="6" t="n"/>
      <c r="R51" s="10">
        <f>IF($A51="","",$Q51-$P51)</f>
        <v/>
      </c>
      <c r="S51" s="11">
        <f>IF($A51="","",IF($K51="Terminé",0,$I51-TODAY()))</f>
        <v/>
      </c>
      <c r="T51" s="3" t="n"/>
      <c r="U51" s="12">
        <f>IF($A51="","",IF($K51="Terminé",IF($L51=100%,"OK","À vérifier"),IF($L51&lt;100%,"En cours","À vérifier")))</f>
        <v/>
      </c>
      <c r="V51" s="12">
        <f>IF($A51="","",IFERROR(VLOOKUP($B51,'Référentiels &amp; consignes'!$A$4:$D$12,3,FALSE),"Non renseigné"))</f>
        <v/>
      </c>
    </row>
    <row r="52" ht="34" customHeight="1">
      <c r="A52" s="2" t="n"/>
      <c r="B52" s="3" t="n"/>
      <c r="C52" s="3" t="n"/>
      <c r="D52" s="2" t="n"/>
      <c r="E52" s="2" t="n"/>
      <c r="F52" s="2" t="n"/>
      <c r="G52" s="2" t="n"/>
      <c r="H52" s="4" t="n"/>
      <c r="I52" s="4" t="n"/>
      <c r="J52" s="4" t="n"/>
      <c r="K52" s="2" t="n"/>
      <c r="L52" s="5" t="n"/>
      <c r="M52" s="2" t="n"/>
      <c r="N52" s="3" t="n"/>
      <c r="O52" s="2" t="n"/>
      <c r="P52" s="6" t="n"/>
      <c r="Q52" s="6" t="n"/>
      <c r="R52" s="7">
        <f>IF($A52="","",$Q52-$P52)</f>
        <v/>
      </c>
      <c r="S52" s="8">
        <f>IF($A52="","",IF($K52="Terminé",0,$I52-TODAY()))</f>
        <v/>
      </c>
      <c r="T52" s="3" t="n"/>
      <c r="U52" s="9">
        <f>IF($A52="","",IF($K52="Terminé",IF($L52=100%,"OK","À vérifier"),IF($L52&lt;100%,"En cours","À vérifier")))</f>
        <v/>
      </c>
      <c r="V52" s="9">
        <f>IF($A52="","",IFERROR(VLOOKUP($B52,'Référentiels &amp; consignes'!$A$4:$D$12,3,FALSE),"Non renseigné"))</f>
        <v/>
      </c>
    </row>
    <row r="53" ht="34" customHeight="1">
      <c r="A53" s="2" t="n"/>
      <c r="B53" s="3" t="n"/>
      <c r="C53" s="3" t="n"/>
      <c r="D53" s="2" t="n"/>
      <c r="E53" s="2" t="n"/>
      <c r="F53" s="2" t="n"/>
      <c r="G53" s="2" t="n"/>
      <c r="H53" s="4" t="n"/>
      <c r="I53" s="4" t="n"/>
      <c r="J53" s="4" t="n"/>
      <c r="K53" s="2" t="n"/>
      <c r="L53" s="5" t="n"/>
      <c r="M53" s="2" t="n"/>
      <c r="N53" s="3" t="n"/>
      <c r="O53" s="2" t="n"/>
      <c r="P53" s="6" t="n"/>
      <c r="Q53" s="6" t="n"/>
      <c r="R53" s="10">
        <f>IF($A53="","",$Q53-$P53)</f>
        <v/>
      </c>
      <c r="S53" s="11">
        <f>IF($A53="","",IF($K53="Terminé",0,$I53-TODAY()))</f>
        <v/>
      </c>
      <c r="T53" s="3" t="n"/>
      <c r="U53" s="12">
        <f>IF($A53="","",IF($K53="Terminé",IF($L53=100%,"OK","À vérifier"),IF($L53&lt;100%,"En cours","À vérifier")))</f>
        <v/>
      </c>
      <c r="V53" s="12">
        <f>IF($A53="","",IFERROR(VLOOKUP($B53,'Référentiels &amp; consignes'!$A$4:$D$12,3,FALSE),"Non renseigné"))</f>
        <v/>
      </c>
    </row>
    <row r="54" ht="34" customHeight="1">
      <c r="A54" s="2" t="n"/>
      <c r="B54" s="3" t="n"/>
      <c r="C54" s="3" t="n"/>
      <c r="D54" s="2" t="n"/>
      <c r="E54" s="2" t="n"/>
      <c r="F54" s="2" t="n"/>
      <c r="G54" s="2" t="n"/>
      <c r="H54" s="4" t="n"/>
      <c r="I54" s="4" t="n"/>
      <c r="J54" s="4" t="n"/>
      <c r="K54" s="2" t="n"/>
      <c r="L54" s="5" t="n"/>
      <c r="M54" s="2" t="n"/>
      <c r="N54" s="3" t="n"/>
      <c r="O54" s="2" t="n"/>
      <c r="P54" s="6" t="n"/>
      <c r="Q54" s="6" t="n"/>
      <c r="R54" s="7">
        <f>IF($A54="","",$Q54-$P54)</f>
        <v/>
      </c>
      <c r="S54" s="8">
        <f>IF($A54="","",IF($K54="Terminé",0,$I54-TODAY()))</f>
        <v/>
      </c>
      <c r="T54" s="3" t="n"/>
      <c r="U54" s="9">
        <f>IF($A54="","",IF($K54="Terminé",IF($L54=100%,"OK","À vérifier"),IF($L54&lt;100%,"En cours","À vérifier")))</f>
        <v/>
      </c>
      <c r="V54" s="9">
        <f>IF($A54="","",IFERROR(VLOOKUP($B54,'Référentiels &amp; consignes'!$A$4:$D$12,3,FALSE),"Non renseigné"))</f>
        <v/>
      </c>
    </row>
    <row r="55" ht="34" customHeight="1">
      <c r="A55" s="2" t="n"/>
      <c r="B55" s="3" t="n"/>
      <c r="C55" s="3" t="n"/>
      <c r="D55" s="2" t="n"/>
      <c r="E55" s="2" t="n"/>
      <c r="F55" s="2" t="n"/>
      <c r="G55" s="2" t="n"/>
      <c r="H55" s="4" t="n"/>
      <c r="I55" s="4" t="n"/>
      <c r="J55" s="4" t="n"/>
      <c r="K55" s="2" t="n"/>
      <c r="L55" s="5" t="n"/>
      <c r="M55" s="2" t="n"/>
      <c r="N55" s="3" t="n"/>
      <c r="O55" s="2" t="n"/>
      <c r="P55" s="6" t="n"/>
      <c r="Q55" s="6" t="n"/>
      <c r="R55" s="10">
        <f>IF($A55="","",$Q55-$P55)</f>
        <v/>
      </c>
      <c r="S55" s="11">
        <f>IF($A55="","",IF($K55="Terminé",0,$I55-TODAY()))</f>
        <v/>
      </c>
      <c r="T55" s="3" t="n"/>
      <c r="U55" s="12">
        <f>IF($A55="","",IF($K55="Terminé",IF($L55=100%,"OK","À vérifier"),IF($L55&lt;100%,"En cours","À vérifier")))</f>
        <v/>
      </c>
      <c r="V55" s="12">
        <f>IF($A55="","",IFERROR(VLOOKUP($B55,'Référentiels &amp; consignes'!$A$4:$D$12,3,FALSE),"Non renseigné"))</f>
        <v/>
      </c>
    </row>
    <row r="56" ht="34" customHeight="1">
      <c r="A56" s="2" t="n"/>
      <c r="B56" s="3" t="n"/>
      <c r="C56" s="3" t="n"/>
      <c r="D56" s="2" t="n"/>
      <c r="E56" s="2" t="n"/>
      <c r="F56" s="2" t="n"/>
      <c r="G56" s="2" t="n"/>
      <c r="H56" s="4" t="n"/>
      <c r="I56" s="4" t="n"/>
      <c r="J56" s="4" t="n"/>
      <c r="K56" s="2" t="n"/>
      <c r="L56" s="5" t="n"/>
      <c r="M56" s="2" t="n"/>
      <c r="N56" s="3" t="n"/>
      <c r="O56" s="2" t="n"/>
      <c r="P56" s="6" t="n"/>
      <c r="Q56" s="6" t="n"/>
      <c r="R56" s="7">
        <f>IF($A56="","",$Q56-$P56)</f>
        <v/>
      </c>
      <c r="S56" s="8">
        <f>IF($A56="","",IF($K56="Terminé",0,$I56-TODAY()))</f>
        <v/>
      </c>
      <c r="T56" s="3" t="n"/>
      <c r="U56" s="9">
        <f>IF($A56="","",IF($K56="Terminé",IF($L56=100%,"OK","À vérifier"),IF($L56&lt;100%,"En cours","À vérifier")))</f>
        <v/>
      </c>
      <c r="V56" s="9">
        <f>IF($A56="","",IFERROR(VLOOKUP($B56,'Référentiels &amp; consignes'!$A$4:$D$12,3,FALSE),"Non renseigné"))</f>
        <v/>
      </c>
    </row>
    <row r="57" ht="34" customHeight="1">
      <c r="A57" s="2" t="n"/>
      <c r="B57" s="3" t="n"/>
      <c r="C57" s="3" t="n"/>
      <c r="D57" s="2" t="n"/>
      <c r="E57" s="2" t="n"/>
      <c r="F57" s="2" t="n"/>
      <c r="G57" s="2" t="n"/>
      <c r="H57" s="4" t="n"/>
      <c r="I57" s="4" t="n"/>
      <c r="J57" s="4" t="n"/>
      <c r="K57" s="2" t="n"/>
      <c r="L57" s="5" t="n"/>
      <c r="M57" s="2" t="n"/>
      <c r="N57" s="3" t="n"/>
      <c r="O57" s="2" t="n"/>
      <c r="P57" s="6" t="n"/>
      <c r="Q57" s="6" t="n"/>
      <c r="R57" s="10">
        <f>IF($A57="","",$Q57-$P57)</f>
        <v/>
      </c>
      <c r="S57" s="11">
        <f>IF($A57="","",IF($K57="Terminé",0,$I57-TODAY()))</f>
        <v/>
      </c>
      <c r="T57" s="3" t="n"/>
      <c r="U57" s="12">
        <f>IF($A57="","",IF($K57="Terminé",IF($L57=100%,"OK","À vérifier"),IF($L57&lt;100%,"En cours","À vérifier")))</f>
        <v/>
      </c>
      <c r="V57" s="12">
        <f>IF($A57="","",IFERROR(VLOOKUP($B57,'Référentiels &amp; consignes'!$A$4:$D$12,3,FALSE),"Non renseigné"))</f>
        <v/>
      </c>
    </row>
    <row r="58" ht="34" customHeight="1">
      <c r="A58" s="2" t="n"/>
      <c r="B58" s="3" t="n"/>
      <c r="C58" s="3" t="n"/>
      <c r="D58" s="2" t="n"/>
      <c r="E58" s="2" t="n"/>
      <c r="F58" s="2" t="n"/>
      <c r="G58" s="2" t="n"/>
      <c r="H58" s="4" t="n"/>
      <c r="I58" s="4" t="n"/>
      <c r="J58" s="4" t="n"/>
      <c r="K58" s="2" t="n"/>
      <c r="L58" s="5" t="n"/>
      <c r="M58" s="2" t="n"/>
      <c r="N58" s="3" t="n"/>
      <c r="O58" s="2" t="n"/>
      <c r="P58" s="6" t="n"/>
      <c r="Q58" s="6" t="n"/>
      <c r="R58" s="7">
        <f>IF($A58="","",$Q58-$P58)</f>
        <v/>
      </c>
      <c r="S58" s="8">
        <f>IF($A58="","",IF($K58="Terminé",0,$I58-TODAY()))</f>
        <v/>
      </c>
      <c r="T58" s="3" t="n"/>
      <c r="U58" s="9">
        <f>IF($A58="","",IF($K58="Terminé",IF($L58=100%,"OK","À vérifier"),IF($L58&lt;100%,"En cours","À vérifier")))</f>
        <v/>
      </c>
      <c r="V58" s="9">
        <f>IF($A58="","",IFERROR(VLOOKUP($B58,'Référentiels &amp; consignes'!$A$4:$D$12,3,FALSE),"Non renseigné"))</f>
        <v/>
      </c>
    </row>
    <row r="59" ht="34" customHeight="1">
      <c r="A59" s="2" t="n"/>
      <c r="B59" s="3" t="n"/>
      <c r="C59" s="3" t="n"/>
      <c r="D59" s="2" t="n"/>
      <c r="E59" s="2" t="n"/>
      <c r="F59" s="2" t="n"/>
      <c r="G59" s="2" t="n"/>
      <c r="H59" s="4" t="n"/>
      <c r="I59" s="4" t="n"/>
      <c r="J59" s="4" t="n"/>
      <c r="K59" s="2" t="n"/>
      <c r="L59" s="5" t="n"/>
      <c r="M59" s="2" t="n"/>
      <c r="N59" s="3" t="n"/>
      <c r="O59" s="2" t="n"/>
      <c r="P59" s="6" t="n"/>
      <c r="Q59" s="6" t="n"/>
      <c r="R59" s="10">
        <f>IF($A59="","",$Q59-$P59)</f>
        <v/>
      </c>
      <c r="S59" s="11">
        <f>IF($A59="","",IF($K59="Terminé",0,$I59-TODAY()))</f>
        <v/>
      </c>
      <c r="T59" s="3" t="n"/>
      <c r="U59" s="12">
        <f>IF($A59="","",IF($K59="Terminé",IF($L59=100%,"OK","À vérifier"),IF($L59&lt;100%,"En cours","À vérifier")))</f>
        <v/>
      </c>
      <c r="V59" s="12">
        <f>IF($A59="","",IFERROR(VLOOKUP($B59,'Référentiels &amp; consignes'!$A$4:$D$12,3,FALSE),"Non renseigné"))</f>
        <v/>
      </c>
    </row>
    <row r="60" ht="34" customHeight="1">
      <c r="A60" s="2" t="n"/>
      <c r="B60" s="3" t="n"/>
      <c r="C60" s="3" t="n"/>
      <c r="D60" s="2" t="n"/>
      <c r="E60" s="2" t="n"/>
      <c r="F60" s="2" t="n"/>
      <c r="G60" s="2" t="n"/>
      <c r="H60" s="4" t="n"/>
      <c r="I60" s="4" t="n"/>
      <c r="J60" s="4" t="n"/>
      <c r="K60" s="2" t="n"/>
      <c r="L60" s="5" t="n"/>
      <c r="M60" s="2" t="n"/>
      <c r="N60" s="3" t="n"/>
      <c r="O60" s="2" t="n"/>
      <c r="P60" s="6" t="n"/>
      <c r="Q60" s="6" t="n"/>
      <c r="R60" s="7">
        <f>IF($A60="","",$Q60-$P60)</f>
        <v/>
      </c>
      <c r="S60" s="8">
        <f>IF($A60="","",IF($K60="Terminé",0,$I60-TODAY()))</f>
        <v/>
      </c>
      <c r="T60" s="3" t="n"/>
      <c r="U60" s="9">
        <f>IF($A60="","",IF($K60="Terminé",IF($L60=100%,"OK","À vérifier"),IF($L60&lt;100%,"En cours","À vérifier")))</f>
        <v/>
      </c>
      <c r="V60" s="9">
        <f>IF($A60="","",IFERROR(VLOOKUP($B60,'Référentiels &amp; consignes'!$A$4:$D$12,3,FALSE),"Non renseigné"))</f>
        <v/>
      </c>
    </row>
    <row r="61" ht="34" customHeight="1">
      <c r="A61" s="2" t="n"/>
      <c r="B61" s="3" t="n"/>
      <c r="C61" s="3" t="n"/>
      <c r="D61" s="2" t="n"/>
      <c r="E61" s="2" t="n"/>
      <c r="F61" s="2" t="n"/>
      <c r="G61" s="2" t="n"/>
      <c r="H61" s="4" t="n"/>
      <c r="I61" s="4" t="n"/>
      <c r="J61" s="4" t="n"/>
      <c r="K61" s="2" t="n"/>
      <c r="L61" s="5" t="n"/>
      <c r="M61" s="2" t="n"/>
      <c r="N61" s="3" t="n"/>
      <c r="O61" s="2" t="n"/>
      <c r="P61" s="6" t="n"/>
      <c r="Q61" s="6" t="n"/>
      <c r="R61" s="10">
        <f>IF($A61="","",$Q61-$P61)</f>
        <v/>
      </c>
      <c r="S61" s="11">
        <f>IF($A61="","",IF($K61="Terminé",0,$I61-TODAY()))</f>
        <v/>
      </c>
      <c r="T61" s="3" t="n"/>
      <c r="U61" s="12">
        <f>IF($A61="","",IF($K61="Terminé",IF($L61=100%,"OK","À vérifier"),IF($L61&lt;100%,"En cours","À vérifier")))</f>
        <v/>
      </c>
      <c r="V61" s="12">
        <f>IF($A61="","",IFERROR(VLOOKUP($B61,'Référentiels &amp; consignes'!$A$4:$D$12,3,FALSE),"Non renseigné"))</f>
        <v/>
      </c>
    </row>
    <row r="62" ht="34" customHeight="1">
      <c r="A62" s="2" t="n"/>
      <c r="B62" s="3" t="n"/>
      <c r="C62" s="3" t="n"/>
      <c r="D62" s="2" t="n"/>
      <c r="E62" s="2" t="n"/>
      <c r="F62" s="2" t="n"/>
      <c r="G62" s="2" t="n"/>
      <c r="H62" s="4" t="n"/>
      <c r="I62" s="4" t="n"/>
      <c r="J62" s="4" t="n"/>
      <c r="K62" s="2" t="n"/>
      <c r="L62" s="5" t="n"/>
      <c r="M62" s="2" t="n"/>
      <c r="N62" s="3" t="n"/>
      <c r="O62" s="2" t="n"/>
      <c r="P62" s="6" t="n"/>
      <c r="Q62" s="6" t="n"/>
      <c r="R62" s="7">
        <f>IF($A62="","",$Q62-$P62)</f>
        <v/>
      </c>
      <c r="S62" s="8">
        <f>IF($A62="","",IF($K62="Terminé",0,$I62-TODAY()))</f>
        <v/>
      </c>
      <c r="T62" s="3" t="n"/>
      <c r="U62" s="9">
        <f>IF($A62="","",IF($K62="Terminé",IF($L62=100%,"OK","À vérifier"),IF($L62&lt;100%,"En cours","À vérifier")))</f>
        <v/>
      </c>
      <c r="V62" s="9">
        <f>IF($A62="","",IFERROR(VLOOKUP($B62,'Référentiels &amp; consignes'!$A$4:$D$12,3,FALSE),"Non renseigné"))</f>
        <v/>
      </c>
    </row>
    <row r="63" ht="34" customHeight="1">
      <c r="A63" s="2" t="n"/>
      <c r="B63" s="3" t="n"/>
      <c r="C63" s="3" t="n"/>
      <c r="D63" s="2" t="n"/>
      <c r="E63" s="2" t="n"/>
      <c r="F63" s="2" t="n"/>
      <c r="G63" s="2" t="n"/>
      <c r="H63" s="4" t="n"/>
      <c r="I63" s="4" t="n"/>
      <c r="J63" s="4" t="n"/>
      <c r="K63" s="2" t="n"/>
      <c r="L63" s="5" t="n"/>
      <c r="M63" s="2" t="n"/>
      <c r="N63" s="3" t="n"/>
      <c r="O63" s="2" t="n"/>
      <c r="P63" s="6" t="n"/>
      <c r="Q63" s="6" t="n"/>
      <c r="R63" s="10">
        <f>IF($A63="","",$Q63-$P63)</f>
        <v/>
      </c>
      <c r="S63" s="11">
        <f>IF($A63="","",IF($K63="Terminé",0,$I63-TODAY()))</f>
        <v/>
      </c>
      <c r="T63" s="3" t="n"/>
      <c r="U63" s="12">
        <f>IF($A63="","",IF($K63="Terminé",IF($L63=100%,"OK","À vérifier"),IF($L63&lt;100%,"En cours","À vérifier")))</f>
        <v/>
      </c>
      <c r="V63" s="12">
        <f>IF($A63="","",IFERROR(VLOOKUP($B63,'Référentiels &amp; consignes'!$A$4:$D$12,3,FALSE),"Non renseigné"))</f>
        <v/>
      </c>
    </row>
    <row r="64" ht="34" customHeight="1">
      <c r="A64" s="2" t="n"/>
      <c r="B64" s="3" t="n"/>
      <c r="C64" s="3" t="n"/>
      <c r="D64" s="2" t="n"/>
      <c r="E64" s="2" t="n"/>
      <c r="F64" s="2" t="n"/>
      <c r="G64" s="2" t="n"/>
      <c r="H64" s="4" t="n"/>
      <c r="I64" s="4" t="n"/>
      <c r="J64" s="4" t="n"/>
      <c r="K64" s="2" t="n"/>
      <c r="L64" s="5" t="n"/>
      <c r="M64" s="2" t="n"/>
      <c r="N64" s="3" t="n"/>
      <c r="O64" s="2" t="n"/>
      <c r="P64" s="6" t="n"/>
      <c r="Q64" s="6" t="n"/>
      <c r="R64" s="7">
        <f>IF($A64="","",$Q64-$P64)</f>
        <v/>
      </c>
      <c r="S64" s="8">
        <f>IF($A64="","",IF($K64="Terminé",0,$I64-TODAY()))</f>
        <v/>
      </c>
      <c r="T64" s="3" t="n"/>
      <c r="U64" s="9">
        <f>IF($A64="","",IF($K64="Terminé",IF($L64=100%,"OK","À vérifier"),IF($L64&lt;100%,"En cours","À vérifier")))</f>
        <v/>
      </c>
      <c r="V64" s="9">
        <f>IF($A64="","",IFERROR(VLOOKUP($B64,'Référentiels &amp; consignes'!$A$4:$D$12,3,FALSE),"Non renseigné"))</f>
        <v/>
      </c>
    </row>
    <row r="65" ht="34" customHeight="1">
      <c r="A65" s="2" t="n"/>
      <c r="B65" s="3" t="n"/>
      <c r="C65" s="3" t="n"/>
      <c r="D65" s="2" t="n"/>
      <c r="E65" s="2" t="n"/>
      <c r="F65" s="2" t="n"/>
      <c r="G65" s="2" t="n"/>
      <c r="H65" s="4" t="n"/>
      <c r="I65" s="4" t="n"/>
      <c r="J65" s="4" t="n"/>
      <c r="K65" s="2" t="n"/>
      <c r="L65" s="5" t="n"/>
      <c r="M65" s="2" t="n"/>
      <c r="N65" s="3" t="n"/>
      <c r="O65" s="2" t="n"/>
      <c r="P65" s="6" t="n"/>
      <c r="Q65" s="6" t="n"/>
      <c r="R65" s="10">
        <f>IF($A65="","",$Q65-$P65)</f>
        <v/>
      </c>
      <c r="S65" s="11">
        <f>IF($A65="","",IF($K65="Terminé",0,$I65-TODAY()))</f>
        <v/>
      </c>
      <c r="T65" s="3" t="n"/>
      <c r="U65" s="12">
        <f>IF($A65="","",IF($K65="Terminé",IF($L65=100%,"OK","À vérifier"),IF($L65&lt;100%,"En cours","À vérifier")))</f>
        <v/>
      </c>
      <c r="V65" s="12">
        <f>IF($A65="","",IFERROR(VLOOKUP($B65,'Référentiels &amp; consignes'!$A$4:$D$12,3,FALSE),"Non renseigné"))</f>
        <v/>
      </c>
    </row>
    <row r="66" ht="34" customHeight="1">
      <c r="A66" s="2" t="n"/>
      <c r="B66" s="3" t="n"/>
      <c r="C66" s="3" t="n"/>
      <c r="D66" s="2" t="n"/>
      <c r="E66" s="2" t="n"/>
      <c r="F66" s="2" t="n"/>
      <c r="G66" s="2" t="n"/>
      <c r="H66" s="4" t="n"/>
      <c r="I66" s="4" t="n"/>
      <c r="J66" s="4" t="n"/>
      <c r="K66" s="2" t="n"/>
      <c r="L66" s="5" t="n"/>
      <c r="M66" s="2" t="n"/>
      <c r="N66" s="3" t="n"/>
      <c r="O66" s="2" t="n"/>
      <c r="P66" s="6" t="n"/>
      <c r="Q66" s="6" t="n"/>
      <c r="R66" s="7">
        <f>IF($A66="","",$Q66-$P66)</f>
        <v/>
      </c>
      <c r="S66" s="8">
        <f>IF($A66="","",IF($K66="Terminé",0,$I66-TODAY()))</f>
        <v/>
      </c>
      <c r="T66" s="3" t="n"/>
      <c r="U66" s="9">
        <f>IF($A66="","",IF($K66="Terminé",IF($L66=100%,"OK","À vérifier"),IF($L66&lt;100%,"En cours","À vérifier")))</f>
        <v/>
      </c>
      <c r="V66" s="9">
        <f>IF($A66="","",IFERROR(VLOOKUP($B66,'Référentiels &amp; consignes'!$A$4:$D$12,3,FALSE),"Non renseigné"))</f>
        <v/>
      </c>
    </row>
    <row r="67" ht="34" customHeight="1">
      <c r="A67" s="2" t="n"/>
      <c r="B67" s="3" t="n"/>
      <c r="C67" s="3" t="n"/>
      <c r="D67" s="2" t="n"/>
      <c r="E67" s="2" t="n"/>
      <c r="F67" s="2" t="n"/>
      <c r="G67" s="2" t="n"/>
      <c r="H67" s="4" t="n"/>
      <c r="I67" s="4" t="n"/>
      <c r="J67" s="4" t="n"/>
      <c r="K67" s="2" t="n"/>
      <c r="L67" s="5" t="n"/>
      <c r="M67" s="2" t="n"/>
      <c r="N67" s="3" t="n"/>
      <c r="O67" s="2" t="n"/>
      <c r="P67" s="6" t="n"/>
      <c r="Q67" s="6" t="n"/>
      <c r="R67" s="10">
        <f>IF($A67="","",$Q67-$P67)</f>
        <v/>
      </c>
      <c r="S67" s="11">
        <f>IF($A67="","",IF($K67="Terminé",0,$I67-TODAY()))</f>
        <v/>
      </c>
      <c r="T67" s="3" t="n"/>
      <c r="U67" s="12">
        <f>IF($A67="","",IF($K67="Terminé",IF($L67=100%,"OK","À vérifier"),IF($L67&lt;100%,"En cours","À vérifier")))</f>
        <v/>
      </c>
      <c r="V67" s="12">
        <f>IF($A67="","",IFERROR(VLOOKUP($B67,'Référentiels &amp; consignes'!$A$4:$D$12,3,FALSE),"Non renseigné"))</f>
        <v/>
      </c>
    </row>
    <row r="68" ht="34" customHeight="1">
      <c r="A68" s="2" t="n"/>
      <c r="B68" s="3" t="n"/>
      <c r="C68" s="3" t="n"/>
      <c r="D68" s="2" t="n"/>
      <c r="E68" s="2" t="n"/>
      <c r="F68" s="2" t="n"/>
      <c r="G68" s="2" t="n"/>
      <c r="H68" s="4" t="n"/>
      <c r="I68" s="4" t="n"/>
      <c r="J68" s="4" t="n"/>
      <c r="K68" s="2" t="n"/>
      <c r="L68" s="5" t="n"/>
      <c r="M68" s="2" t="n"/>
      <c r="N68" s="3" t="n"/>
      <c r="O68" s="2" t="n"/>
      <c r="P68" s="6" t="n"/>
      <c r="Q68" s="6" t="n"/>
      <c r="R68" s="7">
        <f>IF($A68="","",$Q68-$P68)</f>
        <v/>
      </c>
      <c r="S68" s="8">
        <f>IF($A68="","",IF($K68="Terminé",0,$I68-TODAY()))</f>
        <v/>
      </c>
      <c r="T68" s="3" t="n"/>
      <c r="U68" s="9">
        <f>IF($A68="","",IF($K68="Terminé",IF($L68=100%,"OK","À vérifier"),IF($L68&lt;100%,"En cours","À vérifier")))</f>
        <v/>
      </c>
      <c r="V68" s="9">
        <f>IF($A68="","",IFERROR(VLOOKUP($B68,'Référentiels &amp; consignes'!$A$4:$D$12,3,FALSE),"Non renseigné"))</f>
        <v/>
      </c>
    </row>
    <row r="69" ht="34" customHeight="1">
      <c r="A69" s="2" t="n"/>
      <c r="B69" s="3" t="n"/>
      <c r="C69" s="3" t="n"/>
      <c r="D69" s="2" t="n"/>
      <c r="E69" s="2" t="n"/>
      <c r="F69" s="2" t="n"/>
      <c r="G69" s="2" t="n"/>
      <c r="H69" s="4" t="n"/>
      <c r="I69" s="4" t="n"/>
      <c r="J69" s="4" t="n"/>
      <c r="K69" s="2" t="n"/>
      <c r="L69" s="5" t="n"/>
      <c r="M69" s="2" t="n"/>
      <c r="N69" s="3" t="n"/>
      <c r="O69" s="2" t="n"/>
      <c r="P69" s="6" t="n"/>
      <c r="Q69" s="6" t="n"/>
      <c r="R69" s="10">
        <f>IF($A69="","",$Q69-$P69)</f>
        <v/>
      </c>
      <c r="S69" s="11">
        <f>IF($A69="","",IF($K69="Terminé",0,$I69-TODAY()))</f>
        <v/>
      </c>
      <c r="T69" s="3" t="n"/>
      <c r="U69" s="12">
        <f>IF($A69="","",IF($K69="Terminé",IF($L69=100%,"OK","À vérifier"),IF($L69&lt;100%,"En cours","À vérifier")))</f>
        <v/>
      </c>
      <c r="V69" s="12">
        <f>IF($A69="","",IFERROR(VLOOKUP($B69,'Référentiels &amp; consignes'!$A$4:$D$12,3,FALSE),"Non renseigné"))</f>
        <v/>
      </c>
    </row>
    <row r="70" ht="34" customHeight="1">
      <c r="A70" s="2" t="n"/>
      <c r="B70" s="3" t="n"/>
      <c r="C70" s="3" t="n"/>
      <c r="D70" s="2" t="n"/>
      <c r="E70" s="2" t="n"/>
      <c r="F70" s="2" t="n"/>
      <c r="G70" s="2" t="n"/>
      <c r="H70" s="4" t="n"/>
      <c r="I70" s="4" t="n"/>
      <c r="J70" s="4" t="n"/>
      <c r="K70" s="2" t="n"/>
      <c r="L70" s="5" t="n"/>
      <c r="M70" s="2" t="n"/>
      <c r="N70" s="3" t="n"/>
      <c r="O70" s="2" t="n"/>
      <c r="P70" s="6" t="n"/>
      <c r="Q70" s="6" t="n"/>
      <c r="R70" s="7">
        <f>IF($A70="","",$Q70-$P70)</f>
        <v/>
      </c>
      <c r="S70" s="8">
        <f>IF($A70="","",IF($K70="Terminé",0,$I70-TODAY()))</f>
        <v/>
      </c>
      <c r="T70" s="3" t="n"/>
      <c r="U70" s="9">
        <f>IF($A70="","",IF($K70="Terminé",IF($L70=100%,"OK","À vérifier"),IF($L70&lt;100%,"En cours","À vérifier")))</f>
        <v/>
      </c>
      <c r="V70" s="9">
        <f>IF($A70="","",IFERROR(VLOOKUP($B70,'Référentiels &amp; consignes'!$A$4:$D$12,3,FALSE),"Non renseigné"))</f>
        <v/>
      </c>
    </row>
    <row r="71" ht="34" customHeight="1">
      <c r="A71" s="2" t="n"/>
      <c r="B71" s="3" t="n"/>
      <c r="C71" s="3" t="n"/>
      <c r="D71" s="2" t="n"/>
      <c r="E71" s="2" t="n"/>
      <c r="F71" s="2" t="n"/>
      <c r="G71" s="2" t="n"/>
      <c r="H71" s="4" t="n"/>
      <c r="I71" s="4" t="n"/>
      <c r="J71" s="4" t="n"/>
      <c r="K71" s="2" t="n"/>
      <c r="L71" s="5" t="n"/>
      <c r="M71" s="2" t="n"/>
      <c r="N71" s="3" t="n"/>
      <c r="O71" s="2" t="n"/>
      <c r="P71" s="6" t="n"/>
      <c r="Q71" s="6" t="n"/>
      <c r="R71" s="10">
        <f>IF($A71="","",$Q71-$P71)</f>
        <v/>
      </c>
      <c r="S71" s="11">
        <f>IF($A71="","",IF($K71="Terminé",0,$I71-TODAY()))</f>
        <v/>
      </c>
      <c r="T71" s="3" t="n"/>
      <c r="U71" s="12">
        <f>IF($A71="","",IF($K71="Terminé",IF($L71=100%,"OK","À vérifier"),IF($L71&lt;100%,"En cours","À vérifier")))</f>
        <v/>
      </c>
      <c r="V71" s="12">
        <f>IF($A71="","",IFERROR(VLOOKUP($B71,'Référentiels &amp; consignes'!$A$4:$D$12,3,FALSE),"Non renseigné"))</f>
        <v/>
      </c>
    </row>
    <row r="72" ht="34" customHeight="1">
      <c r="A72" s="2" t="n"/>
      <c r="B72" s="3" t="n"/>
      <c r="C72" s="3" t="n"/>
      <c r="D72" s="2" t="n"/>
      <c r="E72" s="2" t="n"/>
      <c r="F72" s="2" t="n"/>
      <c r="G72" s="2" t="n"/>
      <c r="H72" s="4" t="n"/>
      <c r="I72" s="4" t="n"/>
      <c r="J72" s="4" t="n"/>
      <c r="K72" s="2" t="n"/>
      <c r="L72" s="5" t="n"/>
      <c r="M72" s="2" t="n"/>
      <c r="N72" s="3" t="n"/>
      <c r="O72" s="2" t="n"/>
      <c r="P72" s="6" t="n"/>
      <c r="Q72" s="6" t="n"/>
      <c r="R72" s="7">
        <f>IF($A72="","",$Q72-$P72)</f>
        <v/>
      </c>
      <c r="S72" s="8">
        <f>IF($A72="","",IF($K72="Terminé",0,$I72-TODAY()))</f>
        <v/>
      </c>
      <c r="T72" s="3" t="n"/>
      <c r="U72" s="9">
        <f>IF($A72="","",IF($K72="Terminé",IF($L72=100%,"OK","À vérifier"),IF($L72&lt;100%,"En cours","À vérifier")))</f>
        <v/>
      </c>
      <c r="V72" s="9">
        <f>IF($A72="","",IFERROR(VLOOKUP($B72,'Référentiels &amp; consignes'!$A$4:$D$12,3,FALSE),"Non renseigné"))</f>
        <v/>
      </c>
    </row>
    <row r="73" ht="34" customHeight="1">
      <c r="A73" s="2" t="n"/>
      <c r="B73" s="3" t="n"/>
      <c r="C73" s="3" t="n"/>
      <c r="D73" s="2" t="n"/>
      <c r="E73" s="2" t="n"/>
      <c r="F73" s="2" t="n"/>
      <c r="G73" s="2" t="n"/>
      <c r="H73" s="4" t="n"/>
      <c r="I73" s="4" t="n"/>
      <c r="J73" s="4" t="n"/>
      <c r="K73" s="2" t="n"/>
      <c r="L73" s="5" t="n"/>
      <c r="M73" s="2" t="n"/>
      <c r="N73" s="3" t="n"/>
      <c r="O73" s="2" t="n"/>
      <c r="P73" s="6" t="n"/>
      <c r="Q73" s="6" t="n"/>
      <c r="R73" s="10">
        <f>IF($A73="","",$Q73-$P73)</f>
        <v/>
      </c>
      <c r="S73" s="11">
        <f>IF($A73="","",IF($K73="Terminé",0,$I73-TODAY()))</f>
        <v/>
      </c>
      <c r="T73" s="3" t="n"/>
      <c r="U73" s="12">
        <f>IF($A73="","",IF($K73="Terminé",IF($L73=100%,"OK","À vérifier"),IF($L73&lt;100%,"En cours","À vérifier")))</f>
        <v/>
      </c>
      <c r="V73" s="12">
        <f>IF($A73="","",IFERROR(VLOOKUP($B73,'Référentiels &amp; consignes'!$A$4:$D$12,3,FALSE),"Non renseigné"))</f>
        <v/>
      </c>
    </row>
    <row r="74" ht="34" customHeight="1">
      <c r="A74" s="2" t="n"/>
      <c r="B74" s="3" t="n"/>
      <c r="C74" s="3" t="n"/>
      <c r="D74" s="2" t="n"/>
      <c r="E74" s="2" t="n"/>
      <c r="F74" s="2" t="n"/>
      <c r="G74" s="2" t="n"/>
      <c r="H74" s="4" t="n"/>
      <c r="I74" s="4" t="n"/>
      <c r="J74" s="4" t="n"/>
      <c r="K74" s="2" t="n"/>
      <c r="L74" s="5" t="n"/>
      <c r="M74" s="2" t="n"/>
      <c r="N74" s="3" t="n"/>
      <c r="O74" s="2" t="n"/>
      <c r="P74" s="6" t="n"/>
      <c r="Q74" s="6" t="n"/>
      <c r="R74" s="7">
        <f>IF($A74="","",$Q74-$P74)</f>
        <v/>
      </c>
      <c r="S74" s="8">
        <f>IF($A74="","",IF($K74="Terminé",0,$I74-TODAY()))</f>
        <v/>
      </c>
      <c r="T74" s="3" t="n"/>
      <c r="U74" s="9">
        <f>IF($A74="","",IF($K74="Terminé",IF($L74=100%,"OK","À vérifier"),IF($L74&lt;100%,"En cours","À vérifier")))</f>
        <v/>
      </c>
      <c r="V74" s="9">
        <f>IF($A74="","",IFERROR(VLOOKUP($B74,'Référentiels &amp; consignes'!$A$4:$D$12,3,FALSE),"Non renseigné"))</f>
        <v/>
      </c>
    </row>
    <row r="75" ht="34" customHeight="1">
      <c r="A75" s="2" t="n"/>
      <c r="B75" s="3" t="n"/>
      <c r="C75" s="3" t="n"/>
      <c r="D75" s="2" t="n"/>
      <c r="E75" s="2" t="n"/>
      <c r="F75" s="2" t="n"/>
      <c r="G75" s="2" t="n"/>
      <c r="H75" s="4" t="n"/>
      <c r="I75" s="4" t="n"/>
      <c r="J75" s="4" t="n"/>
      <c r="K75" s="2" t="n"/>
      <c r="L75" s="5" t="n"/>
      <c r="M75" s="2" t="n"/>
      <c r="N75" s="3" t="n"/>
      <c r="O75" s="2" t="n"/>
      <c r="P75" s="6" t="n"/>
      <c r="Q75" s="6" t="n"/>
      <c r="R75" s="10">
        <f>IF($A75="","",$Q75-$P75)</f>
        <v/>
      </c>
      <c r="S75" s="11">
        <f>IF($A75="","",IF($K75="Terminé",0,$I75-TODAY()))</f>
        <v/>
      </c>
      <c r="T75" s="3" t="n"/>
      <c r="U75" s="12">
        <f>IF($A75="","",IF($K75="Terminé",IF($L75=100%,"OK","À vérifier"),IF($L75&lt;100%,"En cours","À vérifier")))</f>
        <v/>
      </c>
      <c r="V75" s="12">
        <f>IF($A75="","",IFERROR(VLOOKUP($B75,'Référentiels &amp; consignes'!$A$4:$D$12,3,FALSE),"Non renseigné"))</f>
        <v/>
      </c>
    </row>
    <row r="76" ht="34" customHeight="1">
      <c r="A76" s="2" t="n"/>
      <c r="B76" s="3" t="n"/>
      <c r="C76" s="3" t="n"/>
      <c r="D76" s="2" t="n"/>
      <c r="E76" s="2" t="n"/>
      <c r="F76" s="2" t="n"/>
      <c r="G76" s="2" t="n"/>
      <c r="H76" s="4" t="n"/>
      <c r="I76" s="4" t="n"/>
      <c r="J76" s="4" t="n"/>
      <c r="K76" s="2" t="n"/>
      <c r="L76" s="5" t="n"/>
      <c r="M76" s="2" t="n"/>
      <c r="N76" s="3" t="n"/>
      <c r="O76" s="2" t="n"/>
      <c r="P76" s="6" t="n"/>
      <c r="Q76" s="6" t="n"/>
      <c r="R76" s="7">
        <f>IF($A76="","",$Q76-$P76)</f>
        <v/>
      </c>
      <c r="S76" s="8">
        <f>IF($A76="","",IF($K76="Terminé",0,$I76-TODAY()))</f>
        <v/>
      </c>
      <c r="T76" s="3" t="n"/>
      <c r="U76" s="9">
        <f>IF($A76="","",IF($K76="Terminé",IF($L76=100%,"OK","À vérifier"),IF($L76&lt;100%,"En cours","À vérifier")))</f>
        <v/>
      </c>
      <c r="V76" s="9">
        <f>IF($A76="","",IFERROR(VLOOKUP($B76,'Référentiels &amp; consignes'!$A$4:$D$12,3,FALSE),"Non renseigné"))</f>
        <v/>
      </c>
    </row>
    <row r="77" ht="34" customHeight="1">
      <c r="A77" s="2" t="n"/>
      <c r="B77" s="3" t="n"/>
      <c r="C77" s="3" t="n"/>
      <c r="D77" s="2" t="n"/>
      <c r="E77" s="2" t="n"/>
      <c r="F77" s="2" t="n"/>
      <c r="G77" s="2" t="n"/>
      <c r="H77" s="4" t="n"/>
      <c r="I77" s="4" t="n"/>
      <c r="J77" s="4" t="n"/>
      <c r="K77" s="2" t="n"/>
      <c r="L77" s="5" t="n"/>
      <c r="M77" s="2" t="n"/>
      <c r="N77" s="3" t="n"/>
      <c r="O77" s="2" t="n"/>
      <c r="P77" s="6" t="n"/>
      <c r="Q77" s="6" t="n"/>
      <c r="R77" s="10">
        <f>IF($A77="","",$Q77-$P77)</f>
        <v/>
      </c>
      <c r="S77" s="11">
        <f>IF($A77="","",IF($K77="Terminé",0,$I77-TODAY()))</f>
        <v/>
      </c>
      <c r="T77" s="3" t="n"/>
      <c r="U77" s="12">
        <f>IF($A77="","",IF($K77="Terminé",IF($L77=100%,"OK","À vérifier"),IF($L77&lt;100%,"En cours","À vérifier")))</f>
        <v/>
      </c>
      <c r="V77" s="12">
        <f>IF($A77="","",IFERROR(VLOOKUP($B77,'Référentiels &amp; consignes'!$A$4:$D$12,3,FALSE),"Non renseigné"))</f>
        <v/>
      </c>
    </row>
    <row r="78" ht="34" customHeight="1">
      <c r="A78" s="2" t="n"/>
      <c r="B78" s="3" t="n"/>
      <c r="C78" s="3" t="n"/>
      <c r="D78" s="2" t="n"/>
      <c r="E78" s="2" t="n"/>
      <c r="F78" s="2" t="n"/>
      <c r="G78" s="2" t="n"/>
      <c r="H78" s="4" t="n"/>
      <c r="I78" s="4" t="n"/>
      <c r="J78" s="4" t="n"/>
      <c r="K78" s="2" t="n"/>
      <c r="L78" s="5" t="n"/>
      <c r="M78" s="2" t="n"/>
      <c r="N78" s="3" t="n"/>
      <c r="O78" s="2" t="n"/>
      <c r="P78" s="6" t="n"/>
      <c r="Q78" s="6" t="n"/>
      <c r="R78" s="7">
        <f>IF($A78="","",$Q78-$P78)</f>
        <v/>
      </c>
      <c r="S78" s="8">
        <f>IF($A78="","",IF($K78="Terminé",0,$I78-TODAY()))</f>
        <v/>
      </c>
      <c r="T78" s="3" t="n"/>
      <c r="U78" s="9">
        <f>IF($A78="","",IF($K78="Terminé",IF($L78=100%,"OK","À vérifier"),IF($L78&lt;100%,"En cours","À vérifier")))</f>
        <v/>
      </c>
      <c r="V78" s="9">
        <f>IF($A78="","",IFERROR(VLOOKUP($B78,'Référentiels &amp; consignes'!$A$4:$D$12,3,FALSE),"Non renseigné"))</f>
        <v/>
      </c>
    </row>
    <row r="79" ht="34" customHeight="1">
      <c r="A79" s="2" t="n"/>
      <c r="B79" s="3" t="n"/>
      <c r="C79" s="3" t="n"/>
      <c r="D79" s="2" t="n"/>
      <c r="E79" s="2" t="n"/>
      <c r="F79" s="2" t="n"/>
      <c r="G79" s="2" t="n"/>
      <c r="H79" s="4" t="n"/>
      <c r="I79" s="4" t="n"/>
      <c r="J79" s="4" t="n"/>
      <c r="K79" s="2" t="n"/>
      <c r="L79" s="5" t="n"/>
      <c r="M79" s="2" t="n"/>
      <c r="N79" s="3" t="n"/>
      <c r="O79" s="2" t="n"/>
      <c r="P79" s="6" t="n"/>
      <c r="Q79" s="6" t="n"/>
      <c r="R79" s="10">
        <f>IF($A79="","",$Q79-$P79)</f>
        <v/>
      </c>
      <c r="S79" s="11">
        <f>IF($A79="","",IF($K79="Terminé",0,$I79-TODAY()))</f>
        <v/>
      </c>
      <c r="T79" s="3" t="n"/>
      <c r="U79" s="12">
        <f>IF($A79="","",IF($K79="Terminé",IF($L79=100%,"OK","À vérifier"),IF($L79&lt;100%,"En cours","À vérifier")))</f>
        <v/>
      </c>
      <c r="V79" s="12">
        <f>IF($A79="","",IFERROR(VLOOKUP($B79,'Référentiels &amp; consignes'!$A$4:$D$12,3,FALSE),"Non renseigné"))</f>
        <v/>
      </c>
    </row>
    <row r="80" ht="34" customHeight="1">
      <c r="A80" s="2" t="n"/>
      <c r="B80" s="3" t="n"/>
      <c r="C80" s="3" t="n"/>
      <c r="D80" s="2" t="n"/>
      <c r="E80" s="2" t="n"/>
      <c r="F80" s="2" t="n"/>
      <c r="G80" s="2" t="n"/>
      <c r="H80" s="4" t="n"/>
      <c r="I80" s="4" t="n"/>
      <c r="J80" s="4" t="n"/>
      <c r="K80" s="2" t="n"/>
      <c r="L80" s="5" t="n"/>
      <c r="M80" s="2" t="n"/>
      <c r="N80" s="3" t="n"/>
      <c r="O80" s="2" t="n"/>
      <c r="P80" s="6" t="n"/>
      <c r="Q80" s="6" t="n"/>
      <c r="R80" s="7">
        <f>IF($A80="","",$Q80-$P80)</f>
        <v/>
      </c>
      <c r="S80" s="8">
        <f>IF($A80="","",IF($K80="Terminé",0,$I80-TODAY()))</f>
        <v/>
      </c>
      <c r="T80" s="3" t="n"/>
      <c r="U80" s="9">
        <f>IF($A80="","",IF($K80="Terminé",IF($L80=100%,"OK","À vérifier"),IF($L80&lt;100%,"En cours","À vérifier")))</f>
        <v/>
      </c>
      <c r="V80" s="9">
        <f>IF($A80="","",IFERROR(VLOOKUP($B80,'Référentiels &amp; consignes'!$A$4:$D$12,3,FALSE),"Non renseigné"))</f>
        <v/>
      </c>
    </row>
    <row r="81" ht="34" customHeight="1">
      <c r="A81" s="2" t="n"/>
      <c r="B81" s="3" t="n"/>
      <c r="C81" s="3" t="n"/>
      <c r="D81" s="2" t="n"/>
      <c r="E81" s="2" t="n"/>
      <c r="F81" s="2" t="n"/>
      <c r="G81" s="2" t="n"/>
      <c r="H81" s="4" t="n"/>
      <c r="I81" s="4" t="n"/>
      <c r="J81" s="4" t="n"/>
      <c r="K81" s="2" t="n"/>
      <c r="L81" s="5" t="n"/>
      <c r="M81" s="2" t="n"/>
      <c r="N81" s="3" t="n"/>
      <c r="O81" s="2" t="n"/>
      <c r="P81" s="6" t="n"/>
      <c r="Q81" s="6" t="n"/>
      <c r="R81" s="10">
        <f>IF($A81="","",$Q81-$P81)</f>
        <v/>
      </c>
      <c r="S81" s="11">
        <f>IF($A81="","",IF($K81="Terminé",0,$I81-TODAY()))</f>
        <v/>
      </c>
      <c r="T81" s="3" t="n"/>
      <c r="U81" s="12">
        <f>IF($A81="","",IF($K81="Terminé",IF($L81=100%,"OK","À vérifier"),IF($L81&lt;100%,"En cours","À vérifier")))</f>
        <v/>
      </c>
      <c r="V81" s="12">
        <f>IF($A81="","",IFERROR(VLOOKUP($B81,'Référentiels &amp; consignes'!$A$4:$D$12,3,FALSE),"Non renseigné"))</f>
        <v/>
      </c>
    </row>
    <row r="82" ht="34" customHeight="1">
      <c r="A82" s="2" t="n"/>
      <c r="B82" s="3" t="n"/>
      <c r="C82" s="3" t="n"/>
      <c r="D82" s="2" t="n"/>
      <c r="E82" s="2" t="n"/>
      <c r="F82" s="2" t="n"/>
      <c r="G82" s="2" t="n"/>
      <c r="H82" s="4" t="n"/>
      <c r="I82" s="4" t="n"/>
      <c r="J82" s="4" t="n"/>
      <c r="K82" s="2" t="n"/>
      <c r="L82" s="5" t="n"/>
      <c r="M82" s="2" t="n"/>
      <c r="N82" s="3" t="n"/>
      <c r="O82" s="2" t="n"/>
      <c r="P82" s="6" t="n"/>
      <c r="Q82" s="6" t="n"/>
      <c r="R82" s="7">
        <f>IF($A82="","",$Q82-$P82)</f>
        <v/>
      </c>
      <c r="S82" s="8">
        <f>IF($A82="","",IF($K82="Terminé",0,$I82-TODAY()))</f>
        <v/>
      </c>
      <c r="T82" s="3" t="n"/>
      <c r="U82" s="9">
        <f>IF($A82="","",IF($K82="Terminé",IF($L82=100%,"OK","À vérifier"),IF($L82&lt;100%,"En cours","À vérifier")))</f>
        <v/>
      </c>
      <c r="V82" s="9">
        <f>IF($A82="","",IFERROR(VLOOKUP($B82,'Référentiels &amp; consignes'!$A$4:$D$12,3,FALSE),"Non renseigné"))</f>
        <v/>
      </c>
    </row>
    <row r="83" ht="34" customHeight="1">
      <c r="A83" s="2" t="n"/>
      <c r="B83" s="3" t="n"/>
      <c r="C83" s="3" t="n"/>
      <c r="D83" s="2" t="n"/>
      <c r="E83" s="2" t="n"/>
      <c r="F83" s="2" t="n"/>
      <c r="G83" s="2" t="n"/>
      <c r="H83" s="4" t="n"/>
      <c r="I83" s="4" t="n"/>
      <c r="J83" s="4" t="n"/>
      <c r="K83" s="2" t="n"/>
      <c r="L83" s="5" t="n"/>
      <c r="M83" s="2" t="n"/>
      <c r="N83" s="3" t="n"/>
      <c r="O83" s="2" t="n"/>
      <c r="P83" s="6" t="n"/>
      <c r="Q83" s="6" t="n"/>
      <c r="R83" s="10">
        <f>IF($A83="","",$Q83-$P83)</f>
        <v/>
      </c>
      <c r="S83" s="11">
        <f>IF($A83="","",IF($K83="Terminé",0,$I83-TODAY()))</f>
        <v/>
      </c>
      <c r="T83" s="3" t="n"/>
      <c r="U83" s="12">
        <f>IF($A83="","",IF($K83="Terminé",IF($L83=100%,"OK","À vérifier"),IF($L83&lt;100%,"En cours","À vérifier")))</f>
        <v/>
      </c>
      <c r="V83" s="12">
        <f>IF($A83="","",IFERROR(VLOOKUP($B83,'Référentiels &amp; consignes'!$A$4:$D$12,3,FALSE),"Non renseigné"))</f>
        <v/>
      </c>
    </row>
    <row r="84" ht="34" customHeight="1">
      <c r="A84" s="2" t="n"/>
      <c r="B84" s="3" t="n"/>
      <c r="C84" s="3" t="n"/>
      <c r="D84" s="2" t="n"/>
      <c r="E84" s="2" t="n"/>
      <c r="F84" s="2" t="n"/>
      <c r="G84" s="2" t="n"/>
      <c r="H84" s="4" t="n"/>
      <c r="I84" s="4" t="n"/>
      <c r="J84" s="4" t="n"/>
      <c r="K84" s="2" t="n"/>
      <c r="L84" s="5" t="n"/>
      <c r="M84" s="2" t="n"/>
      <c r="N84" s="3" t="n"/>
      <c r="O84" s="2" t="n"/>
      <c r="P84" s="6" t="n"/>
      <c r="Q84" s="6" t="n"/>
      <c r="R84" s="7">
        <f>IF($A84="","",$Q84-$P84)</f>
        <v/>
      </c>
      <c r="S84" s="8">
        <f>IF($A84="","",IF($K84="Terminé",0,$I84-TODAY()))</f>
        <v/>
      </c>
      <c r="T84" s="3" t="n"/>
      <c r="U84" s="9">
        <f>IF($A84="","",IF($K84="Terminé",IF($L84=100%,"OK","À vérifier"),IF($L84&lt;100%,"En cours","À vérifier")))</f>
        <v/>
      </c>
      <c r="V84" s="9">
        <f>IF($A84="","",IFERROR(VLOOKUP($B84,'Référentiels &amp; consignes'!$A$4:$D$12,3,FALSE),"Non renseigné"))</f>
        <v/>
      </c>
    </row>
    <row r="85" ht="34" customHeight="1">
      <c r="A85" s="2" t="n"/>
      <c r="B85" s="3" t="n"/>
      <c r="C85" s="3" t="n"/>
      <c r="D85" s="2" t="n"/>
      <c r="E85" s="2" t="n"/>
      <c r="F85" s="2" t="n"/>
      <c r="G85" s="2" t="n"/>
      <c r="H85" s="4" t="n"/>
      <c r="I85" s="4" t="n"/>
      <c r="J85" s="4" t="n"/>
      <c r="K85" s="2" t="n"/>
      <c r="L85" s="5" t="n"/>
      <c r="M85" s="2" t="n"/>
      <c r="N85" s="3" t="n"/>
      <c r="O85" s="2" t="n"/>
      <c r="P85" s="6" t="n"/>
      <c r="Q85" s="6" t="n"/>
      <c r="R85" s="10">
        <f>IF($A85="","",$Q85-$P85)</f>
        <v/>
      </c>
      <c r="S85" s="11">
        <f>IF($A85="","",IF($K85="Terminé",0,$I85-TODAY()))</f>
        <v/>
      </c>
      <c r="T85" s="3" t="n"/>
      <c r="U85" s="12">
        <f>IF($A85="","",IF($K85="Terminé",IF($L85=100%,"OK","À vérifier"),IF($L85&lt;100%,"En cours","À vérifier")))</f>
        <v/>
      </c>
      <c r="V85" s="12">
        <f>IF($A85="","",IFERROR(VLOOKUP($B85,'Référentiels &amp; consignes'!$A$4:$D$12,3,FALSE),"Non renseigné"))</f>
        <v/>
      </c>
    </row>
    <row r="86" ht="34" customHeight="1">
      <c r="A86" s="2" t="n"/>
      <c r="B86" s="3" t="n"/>
      <c r="C86" s="3" t="n"/>
      <c r="D86" s="2" t="n"/>
      <c r="E86" s="2" t="n"/>
      <c r="F86" s="2" t="n"/>
      <c r="G86" s="2" t="n"/>
      <c r="H86" s="4" t="n"/>
      <c r="I86" s="4" t="n"/>
      <c r="J86" s="4" t="n"/>
      <c r="K86" s="2" t="n"/>
      <c r="L86" s="5" t="n"/>
      <c r="M86" s="2" t="n"/>
      <c r="N86" s="3" t="n"/>
      <c r="O86" s="2" t="n"/>
      <c r="P86" s="6" t="n"/>
      <c r="Q86" s="6" t="n"/>
      <c r="R86" s="7">
        <f>IF($A86="","",$Q86-$P86)</f>
        <v/>
      </c>
      <c r="S86" s="8">
        <f>IF($A86="","",IF($K86="Terminé",0,$I86-TODAY()))</f>
        <v/>
      </c>
      <c r="T86" s="3" t="n"/>
      <c r="U86" s="9">
        <f>IF($A86="","",IF($K86="Terminé",IF($L86=100%,"OK","À vérifier"),IF($L86&lt;100%,"En cours","À vérifier")))</f>
        <v/>
      </c>
      <c r="V86" s="9">
        <f>IF($A86="","",IFERROR(VLOOKUP($B86,'Référentiels &amp; consignes'!$A$4:$D$12,3,FALSE),"Non renseigné"))</f>
        <v/>
      </c>
    </row>
    <row r="87" ht="34" customHeight="1">
      <c r="A87" s="2" t="n"/>
      <c r="B87" s="3" t="n"/>
      <c r="C87" s="3" t="n"/>
      <c r="D87" s="2" t="n"/>
      <c r="E87" s="2" t="n"/>
      <c r="F87" s="2" t="n"/>
      <c r="G87" s="2" t="n"/>
      <c r="H87" s="4" t="n"/>
      <c r="I87" s="4" t="n"/>
      <c r="J87" s="4" t="n"/>
      <c r="K87" s="2" t="n"/>
      <c r="L87" s="5" t="n"/>
      <c r="M87" s="2" t="n"/>
      <c r="N87" s="3" t="n"/>
      <c r="O87" s="2" t="n"/>
      <c r="P87" s="6" t="n"/>
      <c r="Q87" s="6" t="n"/>
      <c r="R87" s="10">
        <f>IF($A87="","",$Q87-$P87)</f>
        <v/>
      </c>
      <c r="S87" s="11">
        <f>IF($A87="","",IF($K87="Terminé",0,$I87-TODAY()))</f>
        <v/>
      </c>
      <c r="T87" s="3" t="n"/>
      <c r="U87" s="12">
        <f>IF($A87="","",IF($K87="Terminé",IF($L87=100%,"OK","À vérifier"),IF($L87&lt;100%,"En cours","À vérifier")))</f>
        <v/>
      </c>
      <c r="V87" s="12">
        <f>IF($A87="","",IFERROR(VLOOKUP($B87,'Référentiels &amp; consignes'!$A$4:$D$12,3,FALSE),"Non renseigné"))</f>
        <v/>
      </c>
    </row>
    <row r="88" ht="34" customHeight="1">
      <c r="A88" s="2" t="n"/>
      <c r="B88" s="3" t="n"/>
      <c r="C88" s="3" t="n"/>
      <c r="D88" s="2" t="n"/>
      <c r="E88" s="2" t="n"/>
      <c r="F88" s="2" t="n"/>
      <c r="G88" s="2" t="n"/>
      <c r="H88" s="4" t="n"/>
      <c r="I88" s="4" t="n"/>
      <c r="J88" s="4" t="n"/>
      <c r="K88" s="2" t="n"/>
      <c r="L88" s="5" t="n"/>
      <c r="M88" s="2" t="n"/>
      <c r="N88" s="3" t="n"/>
      <c r="O88" s="2" t="n"/>
      <c r="P88" s="6" t="n"/>
      <c r="Q88" s="6" t="n"/>
      <c r="R88" s="7">
        <f>IF($A88="","",$Q88-$P88)</f>
        <v/>
      </c>
      <c r="S88" s="8">
        <f>IF($A88="","",IF($K88="Terminé",0,$I88-TODAY()))</f>
        <v/>
      </c>
      <c r="T88" s="3" t="n"/>
      <c r="U88" s="9">
        <f>IF($A88="","",IF($K88="Terminé",IF($L88=100%,"OK","À vérifier"),IF($L88&lt;100%,"En cours","À vérifier")))</f>
        <v/>
      </c>
      <c r="V88" s="9">
        <f>IF($A88="","",IFERROR(VLOOKUP($B88,'Référentiels &amp; consignes'!$A$4:$D$12,3,FALSE),"Non renseigné"))</f>
        <v/>
      </c>
    </row>
    <row r="89" ht="34" customHeight="1">
      <c r="A89" s="2" t="n"/>
      <c r="B89" s="3" t="n"/>
      <c r="C89" s="3" t="n"/>
      <c r="D89" s="2" t="n"/>
      <c r="E89" s="2" t="n"/>
      <c r="F89" s="2" t="n"/>
      <c r="G89" s="2" t="n"/>
      <c r="H89" s="4" t="n"/>
      <c r="I89" s="4" t="n"/>
      <c r="J89" s="4" t="n"/>
      <c r="K89" s="2" t="n"/>
      <c r="L89" s="5" t="n"/>
      <c r="M89" s="2" t="n"/>
      <c r="N89" s="3" t="n"/>
      <c r="O89" s="2" t="n"/>
      <c r="P89" s="6" t="n"/>
      <c r="Q89" s="6" t="n"/>
      <c r="R89" s="10">
        <f>IF($A89="","",$Q89-$P89)</f>
        <v/>
      </c>
      <c r="S89" s="11">
        <f>IF($A89="","",IF($K89="Terminé",0,$I89-TODAY()))</f>
        <v/>
      </c>
      <c r="T89" s="3" t="n"/>
      <c r="U89" s="12">
        <f>IF($A89="","",IF($K89="Terminé",IF($L89=100%,"OK","À vérifier"),IF($L89&lt;100%,"En cours","À vérifier")))</f>
        <v/>
      </c>
      <c r="V89" s="12">
        <f>IF($A89="","",IFERROR(VLOOKUP($B89,'Référentiels &amp; consignes'!$A$4:$D$12,3,FALSE),"Non renseigné"))</f>
        <v/>
      </c>
    </row>
    <row r="90" ht="34" customHeight="1">
      <c r="A90" s="2" t="n"/>
      <c r="B90" s="3" t="n"/>
      <c r="C90" s="3" t="n"/>
      <c r="D90" s="2" t="n"/>
      <c r="E90" s="2" t="n"/>
      <c r="F90" s="2" t="n"/>
      <c r="G90" s="2" t="n"/>
      <c r="H90" s="4" t="n"/>
      <c r="I90" s="4" t="n"/>
      <c r="J90" s="4" t="n"/>
      <c r="K90" s="2" t="n"/>
      <c r="L90" s="5" t="n"/>
      <c r="M90" s="2" t="n"/>
      <c r="N90" s="3" t="n"/>
      <c r="O90" s="2" t="n"/>
      <c r="P90" s="6" t="n"/>
      <c r="Q90" s="6" t="n"/>
      <c r="R90" s="7">
        <f>IF($A90="","",$Q90-$P90)</f>
        <v/>
      </c>
      <c r="S90" s="8">
        <f>IF($A90="","",IF($K90="Terminé",0,$I90-TODAY()))</f>
        <v/>
      </c>
      <c r="T90" s="3" t="n"/>
      <c r="U90" s="9">
        <f>IF($A90="","",IF($K90="Terminé",IF($L90=100%,"OK","À vérifier"),IF($L90&lt;100%,"En cours","À vérifier")))</f>
        <v/>
      </c>
      <c r="V90" s="9">
        <f>IF($A90="","",IFERROR(VLOOKUP($B90,'Référentiels &amp; consignes'!$A$4:$D$12,3,FALSE),"Non renseigné"))</f>
        <v/>
      </c>
    </row>
    <row r="91" ht="34" customHeight="1">
      <c r="A91" s="2" t="n"/>
      <c r="B91" s="3" t="n"/>
      <c r="C91" s="3" t="n"/>
      <c r="D91" s="2" t="n"/>
      <c r="E91" s="2" t="n"/>
      <c r="F91" s="2" t="n"/>
      <c r="G91" s="2" t="n"/>
      <c r="H91" s="4" t="n"/>
      <c r="I91" s="4" t="n"/>
      <c r="J91" s="4" t="n"/>
      <c r="K91" s="2" t="n"/>
      <c r="L91" s="5" t="n"/>
      <c r="M91" s="2" t="n"/>
      <c r="N91" s="3" t="n"/>
      <c r="O91" s="2" t="n"/>
      <c r="P91" s="6" t="n"/>
      <c r="Q91" s="6" t="n"/>
      <c r="R91" s="10">
        <f>IF($A91="","",$Q91-$P91)</f>
        <v/>
      </c>
      <c r="S91" s="11">
        <f>IF($A91="","",IF($K91="Terminé",0,$I91-TODAY()))</f>
        <v/>
      </c>
      <c r="T91" s="3" t="n"/>
      <c r="U91" s="12">
        <f>IF($A91="","",IF($K91="Terminé",IF($L91=100%,"OK","À vérifier"),IF($L91&lt;100%,"En cours","À vérifier")))</f>
        <v/>
      </c>
      <c r="V91" s="12">
        <f>IF($A91="","",IFERROR(VLOOKUP($B91,'Référentiels &amp; consignes'!$A$4:$D$12,3,FALSE),"Non renseigné"))</f>
        <v/>
      </c>
    </row>
    <row r="92" ht="34" customHeight="1">
      <c r="A92" s="2" t="n"/>
      <c r="B92" s="3" t="n"/>
      <c r="C92" s="3" t="n"/>
      <c r="D92" s="2" t="n"/>
      <c r="E92" s="2" t="n"/>
      <c r="F92" s="2" t="n"/>
      <c r="G92" s="2" t="n"/>
      <c r="H92" s="4" t="n"/>
      <c r="I92" s="4" t="n"/>
      <c r="J92" s="4" t="n"/>
      <c r="K92" s="2" t="n"/>
      <c r="L92" s="5" t="n"/>
      <c r="M92" s="2" t="n"/>
      <c r="N92" s="3" t="n"/>
      <c r="O92" s="2" t="n"/>
      <c r="P92" s="6" t="n"/>
      <c r="Q92" s="6" t="n"/>
      <c r="R92" s="7">
        <f>IF($A92="","",$Q92-$P92)</f>
        <v/>
      </c>
      <c r="S92" s="8">
        <f>IF($A92="","",IF($K92="Terminé",0,$I92-TODAY()))</f>
        <v/>
      </c>
      <c r="T92" s="3" t="n"/>
      <c r="U92" s="9">
        <f>IF($A92="","",IF($K92="Terminé",IF($L92=100%,"OK","À vérifier"),IF($L92&lt;100%,"En cours","À vérifier")))</f>
        <v/>
      </c>
      <c r="V92" s="9">
        <f>IF($A92="","",IFERROR(VLOOKUP($B92,'Référentiels &amp; consignes'!$A$4:$D$12,3,FALSE),"Non renseigné"))</f>
        <v/>
      </c>
    </row>
    <row r="93" ht="34" customHeight="1">
      <c r="A93" s="2" t="n"/>
      <c r="B93" s="3" t="n"/>
      <c r="C93" s="3" t="n"/>
      <c r="D93" s="2" t="n"/>
      <c r="E93" s="2" t="n"/>
      <c r="F93" s="2" t="n"/>
      <c r="G93" s="2" t="n"/>
      <c r="H93" s="4" t="n"/>
      <c r="I93" s="4" t="n"/>
      <c r="J93" s="4" t="n"/>
      <c r="K93" s="2" t="n"/>
      <c r="L93" s="5" t="n"/>
      <c r="M93" s="2" t="n"/>
      <c r="N93" s="3" t="n"/>
      <c r="O93" s="2" t="n"/>
      <c r="P93" s="6" t="n"/>
      <c r="Q93" s="6" t="n"/>
      <c r="R93" s="10">
        <f>IF($A93="","",$Q93-$P93)</f>
        <v/>
      </c>
      <c r="S93" s="11">
        <f>IF($A93="","",IF($K93="Terminé",0,$I93-TODAY()))</f>
        <v/>
      </c>
      <c r="T93" s="3" t="n"/>
      <c r="U93" s="12">
        <f>IF($A93="","",IF($K93="Terminé",IF($L93=100%,"OK","À vérifier"),IF($L93&lt;100%,"En cours","À vérifier")))</f>
        <v/>
      </c>
      <c r="V93" s="12">
        <f>IF($A93="","",IFERROR(VLOOKUP($B93,'Référentiels &amp; consignes'!$A$4:$D$12,3,FALSE),"Non renseigné"))</f>
        <v/>
      </c>
    </row>
    <row r="94" ht="34" customHeight="1">
      <c r="A94" s="2" t="n"/>
      <c r="B94" s="3" t="n"/>
      <c r="C94" s="3" t="n"/>
      <c r="D94" s="2" t="n"/>
      <c r="E94" s="2" t="n"/>
      <c r="F94" s="2" t="n"/>
      <c r="G94" s="2" t="n"/>
      <c r="H94" s="4" t="n"/>
      <c r="I94" s="4" t="n"/>
      <c r="J94" s="4" t="n"/>
      <c r="K94" s="2" t="n"/>
      <c r="L94" s="5" t="n"/>
      <c r="M94" s="2" t="n"/>
      <c r="N94" s="3" t="n"/>
      <c r="O94" s="2" t="n"/>
      <c r="P94" s="6" t="n"/>
      <c r="Q94" s="6" t="n"/>
      <c r="R94" s="7">
        <f>IF($A94="","",$Q94-$P94)</f>
        <v/>
      </c>
      <c r="S94" s="8">
        <f>IF($A94="","",IF($K94="Terminé",0,$I94-TODAY()))</f>
        <v/>
      </c>
      <c r="T94" s="3" t="n"/>
      <c r="U94" s="9">
        <f>IF($A94="","",IF($K94="Terminé",IF($L94=100%,"OK","À vérifier"),IF($L94&lt;100%,"En cours","À vérifier")))</f>
        <v/>
      </c>
      <c r="V94" s="9">
        <f>IF($A94="","",IFERROR(VLOOKUP($B94,'Référentiels &amp; consignes'!$A$4:$D$12,3,FALSE),"Non renseigné"))</f>
        <v/>
      </c>
    </row>
    <row r="95" ht="34" customHeight="1">
      <c r="A95" s="2" t="n"/>
      <c r="B95" s="3" t="n"/>
      <c r="C95" s="3" t="n"/>
      <c r="D95" s="2" t="n"/>
      <c r="E95" s="2" t="n"/>
      <c r="F95" s="2" t="n"/>
      <c r="G95" s="2" t="n"/>
      <c r="H95" s="4" t="n"/>
      <c r="I95" s="4" t="n"/>
      <c r="J95" s="4" t="n"/>
      <c r="K95" s="2" t="n"/>
      <c r="L95" s="5" t="n"/>
      <c r="M95" s="2" t="n"/>
      <c r="N95" s="3" t="n"/>
      <c r="O95" s="2" t="n"/>
      <c r="P95" s="6" t="n"/>
      <c r="Q95" s="6" t="n"/>
      <c r="R95" s="10">
        <f>IF($A95="","",$Q95-$P95)</f>
        <v/>
      </c>
      <c r="S95" s="11">
        <f>IF($A95="","",IF($K95="Terminé",0,$I95-TODAY()))</f>
        <v/>
      </c>
      <c r="T95" s="3" t="n"/>
      <c r="U95" s="12">
        <f>IF($A95="","",IF($K95="Terminé",IF($L95=100%,"OK","À vérifier"),IF($L95&lt;100%,"En cours","À vérifier")))</f>
        <v/>
      </c>
      <c r="V95" s="12">
        <f>IF($A95="","",IFERROR(VLOOKUP($B95,'Référentiels &amp; consignes'!$A$4:$D$12,3,FALSE),"Non renseigné"))</f>
        <v/>
      </c>
    </row>
    <row r="96" ht="34" customHeight="1">
      <c r="A96" s="2" t="n"/>
      <c r="B96" s="3" t="n"/>
      <c r="C96" s="3" t="n"/>
      <c r="D96" s="2" t="n"/>
      <c r="E96" s="2" t="n"/>
      <c r="F96" s="2" t="n"/>
      <c r="G96" s="2" t="n"/>
      <c r="H96" s="4" t="n"/>
      <c r="I96" s="4" t="n"/>
      <c r="J96" s="4" t="n"/>
      <c r="K96" s="2" t="n"/>
      <c r="L96" s="5" t="n"/>
      <c r="M96" s="2" t="n"/>
      <c r="N96" s="3" t="n"/>
      <c r="O96" s="2" t="n"/>
      <c r="P96" s="6" t="n"/>
      <c r="Q96" s="6" t="n"/>
      <c r="R96" s="7">
        <f>IF($A96="","",$Q96-$P96)</f>
        <v/>
      </c>
      <c r="S96" s="8">
        <f>IF($A96="","",IF($K96="Terminé",0,$I96-TODAY()))</f>
        <v/>
      </c>
      <c r="T96" s="3" t="n"/>
      <c r="U96" s="9">
        <f>IF($A96="","",IF($K96="Terminé",IF($L96=100%,"OK","À vérifier"),IF($L96&lt;100%,"En cours","À vérifier")))</f>
        <v/>
      </c>
      <c r="V96" s="9">
        <f>IF($A96="","",IFERROR(VLOOKUP($B96,'Référentiels &amp; consignes'!$A$4:$D$12,3,FALSE),"Non renseigné"))</f>
        <v/>
      </c>
    </row>
    <row r="97" ht="34" customHeight="1">
      <c r="A97" s="2" t="n"/>
      <c r="B97" s="3" t="n"/>
      <c r="C97" s="3" t="n"/>
      <c r="D97" s="2" t="n"/>
      <c r="E97" s="2" t="n"/>
      <c r="F97" s="2" t="n"/>
      <c r="G97" s="2" t="n"/>
      <c r="H97" s="4" t="n"/>
      <c r="I97" s="4" t="n"/>
      <c r="J97" s="4" t="n"/>
      <c r="K97" s="2" t="n"/>
      <c r="L97" s="5" t="n"/>
      <c r="M97" s="2" t="n"/>
      <c r="N97" s="3" t="n"/>
      <c r="O97" s="2" t="n"/>
      <c r="P97" s="6" t="n"/>
      <c r="Q97" s="6" t="n"/>
      <c r="R97" s="10">
        <f>IF($A97="","",$Q97-$P97)</f>
        <v/>
      </c>
      <c r="S97" s="11">
        <f>IF($A97="","",IF($K97="Terminé",0,$I97-TODAY()))</f>
        <v/>
      </c>
      <c r="T97" s="3" t="n"/>
      <c r="U97" s="12">
        <f>IF($A97="","",IF($K97="Terminé",IF($L97=100%,"OK","À vérifier"),IF($L97&lt;100%,"En cours","À vérifier")))</f>
        <v/>
      </c>
      <c r="V97" s="12">
        <f>IF($A97="","",IFERROR(VLOOKUP($B97,'Référentiels &amp; consignes'!$A$4:$D$12,3,FALSE),"Non renseigné"))</f>
        <v/>
      </c>
    </row>
    <row r="98" ht="34" customHeight="1">
      <c r="A98" s="2" t="n"/>
      <c r="B98" s="3" t="n"/>
      <c r="C98" s="3" t="n"/>
      <c r="D98" s="2" t="n"/>
      <c r="E98" s="2" t="n"/>
      <c r="F98" s="2" t="n"/>
      <c r="G98" s="2" t="n"/>
      <c r="H98" s="4" t="n"/>
      <c r="I98" s="4" t="n"/>
      <c r="J98" s="4" t="n"/>
      <c r="K98" s="2" t="n"/>
      <c r="L98" s="5" t="n"/>
      <c r="M98" s="2" t="n"/>
      <c r="N98" s="3" t="n"/>
      <c r="O98" s="2" t="n"/>
      <c r="P98" s="6" t="n"/>
      <c r="Q98" s="6" t="n"/>
      <c r="R98" s="7">
        <f>IF($A98="","",$Q98-$P98)</f>
        <v/>
      </c>
      <c r="S98" s="8">
        <f>IF($A98="","",IF($K98="Terminé",0,$I98-TODAY()))</f>
        <v/>
      </c>
      <c r="T98" s="3" t="n"/>
      <c r="U98" s="9">
        <f>IF($A98="","",IF($K98="Terminé",IF($L98=100%,"OK","À vérifier"),IF($L98&lt;100%,"En cours","À vérifier")))</f>
        <v/>
      </c>
      <c r="V98" s="9">
        <f>IF($A98="","",IFERROR(VLOOKUP($B98,'Référentiels &amp; consignes'!$A$4:$D$12,3,FALSE),"Non renseigné"))</f>
        <v/>
      </c>
    </row>
    <row r="99" ht="34" customHeight="1">
      <c r="A99" s="2" t="n"/>
      <c r="B99" s="3" t="n"/>
      <c r="C99" s="3" t="n"/>
      <c r="D99" s="2" t="n"/>
      <c r="E99" s="2" t="n"/>
      <c r="F99" s="2" t="n"/>
      <c r="G99" s="2" t="n"/>
      <c r="H99" s="4" t="n"/>
      <c r="I99" s="4" t="n"/>
      <c r="J99" s="4" t="n"/>
      <c r="K99" s="2" t="n"/>
      <c r="L99" s="5" t="n"/>
      <c r="M99" s="2" t="n"/>
      <c r="N99" s="3" t="n"/>
      <c r="O99" s="2" t="n"/>
      <c r="P99" s="6" t="n"/>
      <c r="Q99" s="6" t="n"/>
      <c r="R99" s="10">
        <f>IF($A99="","",$Q99-$P99)</f>
        <v/>
      </c>
      <c r="S99" s="11">
        <f>IF($A99="","",IF($K99="Terminé",0,$I99-TODAY()))</f>
        <v/>
      </c>
      <c r="T99" s="3" t="n"/>
      <c r="U99" s="12">
        <f>IF($A99="","",IF($K99="Terminé",IF($L99=100%,"OK","À vérifier"),IF($L99&lt;100%,"En cours","À vérifier")))</f>
        <v/>
      </c>
      <c r="V99" s="12">
        <f>IF($A99="","",IFERROR(VLOOKUP($B99,'Référentiels &amp; consignes'!$A$4:$D$12,3,FALSE),"Non renseigné"))</f>
        <v/>
      </c>
    </row>
    <row r="100" ht="34" customHeight="1">
      <c r="A100" s="2" t="n"/>
      <c r="B100" s="3" t="n"/>
      <c r="C100" s="3" t="n"/>
      <c r="D100" s="2" t="n"/>
      <c r="E100" s="2" t="n"/>
      <c r="F100" s="2" t="n"/>
      <c r="G100" s="2" t="n"/>
      <c r="H100" s="4" t="n"/>
      <c r="I100" s="4" t="n"/>
      <c r="J100" s="4" t="n"/>
      <c r="K100" s="2" t="n"/>
      <c r="L100" s="5" t="n"/>
      <c r="M100" s="2" t="n"/>
      <c r="N100" s="3" t="n"/>
      <c r="O100" s="2" t="n"/>
      <c r="P100" s="6" t="n"/>
      <c r="Q100" s="6" t="n"/>
      <c r="R100" s="7">
        <f>IF($A100="","",$Q100-$P100)</f>
        <v/>
      </c>
      <c r="S100" s="8">
        <f>IF($A100="","",IF($K100="Terminé",0,$I100-TODAY()))</f>
        <v/>
      </c>
      <c r="T100" s="3" t="n"/>
      <c r="U100" s="9">
        <f>IF($A100="","",IF($K100="Terminé",IF($L100=100%,"OK","À vérifier"),IF($L100&lt;100%,"En cours","À vérifier")))</f>
        <v/>
      </c>
      <c r="V100" s="9">
        <f>IF($A100="","",IFERROR(VLOOKUP($B100,'Référentiels &amp; consignes'!$A$4:$D$12,3,FALSE),"Non renseigné"))</f>
        <v/>
      </c>
    </row>
    <row r="101" ht="34" customHeight="1">
      <c r="A101" s="2" t="n"/>
      <c r="B101" s="3" t="n"/>
      <c r="C101" s="3" t="n"/>
      <c r="D101" s="2" t="n"/>
      <c r="E101" s="2" t="n"/>
      <c r="F101" s="2" t="n"/>
      <c r="G101" s="2" t="n"/>
      <c r="H101" s="4" t="n"/>
      <c r="I101" s="4" t="n"/>
      <c r="J101" s="4" t="n"/>
      <c r="K101" s="2" t="n"/>
      <c r="L101" s="5" t="n"/>
      <c r="M101" s="2" t="n"/>
      <c r="N101" s="3" t="n"/>
      <c r="O101" s="2" t="n"/>
      <c r="P101" s="6" t="n"/>
      <c r="Q101" s="6" t="n"/>
      <c r="R101" s="10">
        <f>IF($A101="","",$Q101-$P101)</f>
        <v/>
      </c>
      <c r="S101" s="11">
        <f>IF($A101="","",IF($K101="Terminé",0,$I101-TODAY()))</f>
        <v/>
      </c>
      <c r="T101" s="3" t="n"/>
      <c r="U101" s="12">
        <f>IF($A101="","",IF($K101="Terminé",IF($L101=100%,"OK","À vérifier"),IF($L101&lt;100%,"En cours","À vérifier")))</f>
        <v/>
      </c>
      <c r="V101" s="12">
        <f>IF($A101="","",IFERROR(VLOOKUP($B101,'Référentiels &amp; consignes'!$A$4:$D$12,3,FALSE),"Non renseigné"))</f>
        <v/>
      </c>
    </row>
  </sheetData>
  <autoFilter ref="A1:T101"/>
  <conditionalFormatting sqref="K2:K101">
    <cfRule type="expression" priority="1" dxfId="0">
      <formula>K2="Terminé"</formula>
    </cfRule>
    <cfRule type="expression" priority="2" dxfId="1">
      <formula>OR(K2="Bloqué",K2="Reporté")</formula>
    </cfRule>
  </conditionalFormatting>
  <conditionalFormatting sqref="O2:O101">
    <cfRule type="expression" priority="3" dxfId="2">
      <formula>O2="Élevé"</formula>
    </cfRule>
  </conditionalFormatting>
  <conditionalFormatting sqref="S2:S101">
    <cfRule type="expression" priority="4" dxfId="2">
      <formula>S2&lt;0</formula>
    </cfRule>
  </conditionalFormatting>
  <conditionalFormatting sqref="R2:R101">
    <cfRule type="expression" priority="5" dxfId="2">
      <formula>R2&gt;0</formula>
    </cfRule>
  </conditionalFormatting>
  <conditionalFormatting sqref="L2:L101">
    <cfRule type="dataBar" priority="6">
      <dataBar showValue="1">
        <cfvo type="num" val="0"/>
        <cfvo type="num" val="1"/>
        <color rgb="005D3BC4"/>
      </dataBar>
    </cfRule>
  </conditionalFormatting>
  <dataValidations count="7">
    <dataValidation sqref="K2:K101" showErrorMessage="1" showInputMessage="1" allowBlank="1" type="list">
      <formula1>"À planifier,Planifié,En cours,Terminé,Bloqué,Reporté"</formula1>
    </dataValidation>
    <dataValidation sqref="M2:M101" showErrorMessage="1" showInputMessage="1" allowBlank="1" type="list">
      <formula1>"Haute,Moyenne,Basse"</formula1>
    </dataValidation>
    <dataValidation sqref="O2:O101" showErrorMessage="1" showInputMessage="1" allowBlank="1" type="list">
      <formula1>"Faible,Modéré,Élevé"</formula1>
    </dataValidation>
    <dataValidation sqref="G2:G101" showErrorMessage="1" showInputMessage="1" allowBlank="1" type="list">
      <formula1>"Infrastructure,Réseau,Sécurité,Support,Data"</formula1>
    </dataValidation>
    <dataValidation sqref="D2:D101" showErrorMessage="1" showInputMessage="1" allowBlank="1" type="list">
      <formula1>"Paris,Lyon,Marseille,Toulouse,Bordeaux,Lille,Nantes,Strasbourg,Nice,Rennes"</formula1>
    </dataValidation>
    <dataValidation sqref="L2:L101" showErrorMessage="1" showInputMessage="1" allowBlank="1" type="decimal" operator="between">
      <formula1>0</formula1>
      <formula2>1</formula2>
    </dataValidation>
    <dataValidation sqref="H2:J101" showErrorMessage="1" showInputMessage="1" allowBlank="1" type="date" operator="between">
      <formula1>1</formula1>
      <formula2>73050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3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4" customWidth="1" min="3" max="3"/>
    <col width="38" customWidth="1" min="4" max="4"/>
    <col width="22" customWidth="1" min="5" max="5"/>
    <col hidden="1" width="20" customWidth="1" min="6" max="6"/>
    <col hidden="1" width="18" customWidth="1" min="7" max="7"/>
  </cols>
  <sheetData>
    <row r="1" ht="30" customHeight="1">
      <c r="A1" s="13" t="inlineStr">
        <is>
          <t>Tableau de bord — Planning de déploiement</t>
        </is>
      </c>
    </row>
    <row r="3">
      <c r="A3" s="14" t="inlineStr">
        <is>
          <t>Indicateur</t>
        </is>
      </c>
      <c r="B3" s="14" t="inlineStr">
        <is>
          <t>Valeur</t>
        </is>
      </c>
      <c r="D3" s="14" t="inlineStr">
        <is>
          <t>Statut</t>
        </is>
      </c>
      <c r="E3" s="14" t="inlineStr">
        <is>
          <t>Nombre de déploiements</t>
        </is>
      </c>
    </row>
    <row r="4" ht="23" customHeight="1">
      <c r="A4" s="15" t="inlineStr">
        <is>
          <t>Nombre total de déploiements</t>
        </is>
      </c>
      <c r="B4" s="16">
        <f>COUNTA('Planning'!$A$2:$A$101)</f>
        <v/>
      </c>
      <c r="D4" s="17" t="inlineStr">
        <is>
          <t>À planifier</t>
        </is>
      </c>
      <c r="E4" s="17">
        <f>COUNTIF('Planning'!$K$2:$K$101,D4)</f>
        <v/>
      </c>
    </row>
    <row r="5" ht="23" customHeight="1">
      <c r="A5" s="18" t="inlineStr">
        <is>
          <t>Déploiements terminés</t>
        </is>
      </c>
      <c r="B5" s="16">
        <f>COUNTIF('Planning'!$K$2:$K$101,"Terminé")</f>
        <v/>
      </c>
      <c r="D5" s="19" t="inlineStr">
        <is>
          <t>Planifié</t>
        </is>
      </c>
      <c r="E5" s="19">
        <f>COUNTIF('Planning'!$K$2:$K$101,D5)</f>
        <v/>
      </c>
    </row>
    <row r="6" ht="23" customHeight="1">
      <c r="A6" s="15" t="inlineStr">
        <is>
          <t>Déploiements en cours</t>
        </is>
      </c>
      <c r="B6" s="16">
        <f>COUNTIF('Planning'!$K$2:$K$101,"En cours")</f>
        <v/>
      </c>
      <c r="D6" s="17" t="inlineStr">
        <is>
          <t>En cours</t>
        </is>
      </c>
      <c r="E6" s="17">
        <f>COUNTIF('Planning'!$K$2:$K$101,D6)</f>
        <v/>
      </c>
    </row>
    <row r="7" ht="23" customHeight="1">
      <c r="A7" s="18" t="inlineStr">
        <is>
          <t>Déploiements bloqués</t>
        </is>
      </c>
      <c r="B7" s="16">
        <f>COUNTIF('Planning'!$K$2:$K$101,"Bloqué")</f>
        <v/>
      </c>
      <c r="D7" s="19" t="inlineStr">
        <is>
          <t>Terminé</t>
        </is>
      </c>
      <c r="E7" s="19">
        <f>COUNTIF('Planning'!$K$2:$K$101,D7)</f>
        <v/>
      </c>
    </row>
    <row r="8" ht="23" customHeight="1">
      <c r="A8" s="15" t="inlineStr">
        <is>
          <t>Avancement moyen</t>
        </is>
      </c>
      <c r="B8" s="20">
        <f>IFERROR(AVERAGE('Planning'!$L$2:$L$101),0)</f>
        <v/>
      </c>
      <c r="D8" s="17" t="inlineStr">
        <is>
          <t>Bloqué</t>
        </is>
      </c>
      <c r="E8" s="17">
        <f>COUNTIF('Planning'!$K$2:$K$101,D8)</f>
        <v/>
      </c>
    </row>
    <row r="9" ht="23" customHeight="1">
      <c r="A9" s="18" t="inlineStr">
        <is>
          <t>Budget total prévu</t>
        </is>
      </c>
      <c r="B9" s="21">
        <f>SUM('Planning'!$P$2:$P$101)</f>
        <v/>
      </c>
      <c r="D9" s="19" t="inlineStr">
        <is>
          <t>Reporté</t>
        </is>
      </c>
      <c r="E9" s="19">
        <f>COUNTIF('Planning'!$K$2:$K$101,D9)</f>
        <v/>
      </c>
    </row>
    <row r="10" ht="23" customHeight="1">
      <c r="A10" s="15" t="inlineStr">
        <is>
          <t>Budget consommé</t>
        </is>
      </c>
      <c r="B10" s="21">
        <f>SUM('Planning'!$Q$2:$Q$101)</f>
        <v/>
      </c>
    </row>
    <row r="11" ht="23" customHeight="1">
      <c r="A11" s="18" t="inlineStr">
        <is>
          <t>Taux de consommation budgétaire</t>
        </is>
      </c>
      <c r="B11" s="20">
        <f>IFERROR(SUM('Planning'!$Q$2:$Q$101)/SUM('Planning'!$P$2:$P$101),0)</f>
        <v/>
      </c>
    </row>
    <row r="12" ht="23" customHeight="1">
      <c r="A12" s="15" t="inlineStr">
        <is>
          <t>Déploiements à risque élevé</t>
        </is>
      </c>
      <c r="B12" s="16">
        <f>COUNTIF('Planning'!$O$2:$O$101,"Élevé")</f>
        <v/>
      </c>
      <c r="D12" s="14" t="inlineStr">
        <is>
          <t>Priorité</t>
        </is>
      </c>
      <c r="E12" s="14" t="inlineStr">
        <is>
          <t>Nombre de déploiements</t>
        </is>
      </c>
    </row>
    <row r="13">
      <c r="D13" s="17" t="inlineStr">
        <is>
          <t>Haute</t>
        </is>
      </c>
      <c r="E13" s="17">
        <f>COUNTIF('Planning'!$M$2:$M$101,D13)</f>
        <v/>
      </c>
    </row>
    <row r="14">
      <c r="D14" s="19" t="inlineStr">
        <is>
          <t>Moyenne</t>
        </is>
      </c>
      <c r="E14" s="19">
        <f>COUNTIF('Planning'!$M$2:$M$101,D14)</f>
        <v/>
      </c>
    </row>
    <row r="15">
      <c r="D15" s="17" t="inlineStr">
        <is>
          <t>Basse</t>
        </is>
      </c>
      <c r="E15" s="17">
        <f>COUNTIF('Planning'!$M$2:$M$101,D15)</f>
        <v/>
      </c>
    </row>
    <row r="18">
      <c r="D18" s="14" t="inlineStr">
        <is>
          <t>Projet ou solution</t>
        </is>
      </c>
      <c r="E18" s="14" t="inlineStr">
        <is>
          <t>Budget prévu (€)</t>
        </is>
      </c>
      <c r="F18" s="14" t="inlineStr">
        <is>
          <t>Budget consommé (€)</t>
        </is>
      </c>
    </row>
    <row r="19">
      <c r="D19" s="22">
        <f>IF('Planning'!$A$2="","",'Planning'!$C$2)</f>
        <v/>
      </c>
      <c r="E19" s="23">
        <f>IF('Planning'!$A$2="","",'Planning'!$P$2)</f>
        <v/>
      </c>
      <c r="F19" s="23">
        <f>IF('Planning'!$A$2="","",'Planning'!$Q$2)</f>
        <v/>
      </c>
    </row>
    <row r="20">
      <c r="D20" s="24">
        <f>IF('Planning'!$A$3="","",'Planning'!$C$3)</f>
        <v/>
      </c>
      <c r="E20" s="25">
        <f>IF('Planning'!$A$3="","",'Planning'!$P$3)</f>
        <v/>
      </c>
      <c r="F20" s="25">
        <f>IF('Planning'!$A$3="","",'Planning'!$Q$3)</f>
        <v/>
      </c>
    </row>
    <row r="21">
      <c r="D21" s="22">
        <f>IF('Planning'!$A$4="","",'Planning'!$C$4)</f>
        <v/>
      </c>
      <c r="E21" s="23">
        <f>IF('Planning'!$A$4="","",'Planning'!$P$4)</f>
        <v/>
      </c>
      <c r="F21" s="23">
        <f>IF('Planning'!$A$4="","",'Planning'!$Q$4)</f>
        <v/>
      </c>
    </row>
    <row r="22">
      <c r="D22" s="24">
        <f>IF('Planning'!$A$5="","",'Planning'!$C$5)</f>
        <v/>
      </c>
      <c r="E22" s="25">
        <f>IF('Planning'!$A$5="","",'Planning'!$P$5)</f>
        <v/>
      </c>
      <c r="F22" s="25">
        <f>IF('Planning'!$A$5="","",'Planning'!$Q$5)</f>
        <v/>
      </c>
    </row>
    <row r="23">
      <c r="D23" s="22">
        <f>IF('Planning'!$A$6="","",'Planning'!$C$6)</f>
        <v/>
      </c>
      <c r="E23" s="23">
        <f>IF('Planning'!$A$6="","",'Planning'!$P$6)</f>
        <v/>
      </c>
      <c r="F23" s="23">
        <f>IF('Planning'!$A$6="","",'Planning'!$Q$6)</f>
        <v/>
      </c>
    </row>
    <row r="24">
      <c r="D24" s="24">
        <f>IF('Planning'!$A$7="","",'Planning'!$C$7)</f>
        <v/>
      </c>
      <c r="E24" s="25">
        <f>IF('Planning'!$A$7="","",'Planning'!$P$7)</f>
        <v/>
      </c>
      <c r="F24" s="25">
        <f>IF('Planning'!$A$7="","",'Planning'!$Q$7)</f>
        <v/>
      </c>
    </row>
    <row r="25">
      <c r="D25" s="22">
        <f>IF('Planning'!$A$8="","",'Planning'!$C$8)</f>
        <v/>
      </c>
      <c r="E25" s="23">
        <f>IF('Planning'!$A$8="","",'Planning'!$P$8)</f>
        <v/>
      </c>
      <c r="F25" s="23">
        <f>IF('Planning'!$A$8="","",'Planning'!$Q$8)</f>
        <v/>
      </c>
    </row>
    <row r="26">
      <c r="D26" s="24">
        <f>IF('Planning'!$A$9="","",'Planning'!$C$9)</f>
        <v/>
      </c>
      <c r="E26" s="25">
        <f>IF('Planning'!$A$9="","",'Planning'!$P$9)</f>
        <v/>
      </c>
      <c r="F26" s="25">
        <f>IF('Planning'!$A$9="","",'Planning'!$Q$9)</f>
        <v/>
      </c>
    </row>
    <row r="27">
      <c r="D27" s="22">
        <f>IF('Planning'!$A$10="","",'Planning'!$C$10)</f>
        <v/>
      </c>
      <c r="E27" s="23">
        <f>IF('Planning'!$A$10="","",'Planning'!$P$10)</f>
        <v/>
      </c>
      <c r="F27" s="23">
        <f>IF('Planning'!$A$10="","",'Planning'!$Q$10)</f>
        <v/>
      </c>
    </row>
    <row r="28">
      <c r="D28" s="24">
        <f>IF('Planning'!$A$11="","",'Planning'!$C$11)</f>
        <v/>
      </c>
      <c r="E28" s="25">
        <f>IF('Planning'!$A$11="","",'Planning'!$P$11)</f>
        <v/>
      </c>
      <c r="F28" s="25">
        <f>IF('Planning'!$A$11="","",'Planning'!$Q$11)</f>
        <v/>
      </c>
    </row>
    <row r="29">
      <c r="D29" s="22">
        <f>IF('Planning'!$A$12="","",'Planning'!$C$12)</f>
        <v/>
      </c>
      <c r="E29" s="23">
        <f>IF('Planning'!$A$12="","",'Planning'!$P$12)</f>
        <v/>
      </c>
      <c r="F29" s="23">
        <f>IF('Planning'!$A$12="","",'Planning'!$Q$12)</f>
        <v/>
      </c>
    </row>
    <row r="30">
      <c r="D30" s="24">
        <f>IF('Planning'!$A$13="","",'Planning'!$C$13)</f>
        <v/>
      </c>
      <c r="E30" s="25">
        <f>IF('Planning'!$A$13="","",'Planning'!$P$13)</f>
        <v/>
      </c>
      <c r="F30" s="25">
        <f>IF('Planning'!$A$13="","",'Planning'!$Q$13)</f>
        <v/>
      </c>
    </row>
    <row r="31">
      <c r="D31" s="22">
        <f>IF('Planning'!$A$14="","",'Planning'!$C$14)</f>
        <v/>
      </c>
      <c r="E31" s="23">
        <f>IF('Planning'!$A$14="","",'Planning'!$P$14)</f>
        <v/>
      </c>
      <c r="F31" s="23">
        <f>IF('Planning'!$A$14="","",'Planning'!$Q$14)</f>
        <v/>
      </c>
    </row>
    <row r="32">
      <c r="D32" s="24">
        <f>IF('Planning'!$A$15="","",'Planning'!$C$15)</f>
        <v/>
      </c>
      <c r="E32" s="25">
        <f>IF('Planning'!$A$15="","",'Planning'!$P$15)</f>
        <v/>
      </c>
      <c r="F32" s="25">
        <f>IF('Planning'!$A$15="","",'Planning'!$Q$15)</f>
        <v/>
      </c>
    </row>
    <row r="33">
      <c r="D33" s="22">
        <f>IF('Planning'!$A$16="","",'Planning'!$C$16)</f>
        <v/>
      </c>
      <c r="E33" s="23">
        <f>IF('Planning'!$A$16="","",'Planning'!$P$16)</f>
        <v/>
      </c>
      <c r="F33" s="23">
        <f>IF('Planning'!$A$16="","",'Planning'!$Q$16)</f>
        <v/>
      </c>
    </row>
    <row r="34">
      <c r="D34" s="24">
        <f>IF('Planning'!$A$17="","",'Planning'!$C$17)</f>
        <v/>
      </c>
      <c r="E34" s="25">
        <f>IF('Planning'!$A$17="","",'Planning'!$P$17)</f>
        <v/>
      </c>
      <c r="F34" s="25">
        <f>IF('Planning'!$A$17="","",'Planning'!$Q$17)</f>
        <v/>
      </c>
    </row>
    <row r="35">
      <c r="D35" s="22">
        <f>IF('Planning'!$A$18="","",'Planning'!$C$18)</f>
        <v/>
      </c>
      <c r="E35" s="23">
        <f>IF('Planning'!$A$18="","",'Planning'!$P$18)</f>
        <v/>
      </c>
      <c r="F35" s="23">
        <f>IF('Planning'!$A$18="","",'Planning'!$Q$18)</f>
        <v/>
      </c>
    </row>
    <row r="36">
      <c r="D36" s="24">
        <f>IF('Planning'!$A$19="","",'Planning'!$C$19)</f>
        <v/>
      </c>
      <c r="E36" s="25">
        <f>IF('Planning'!$A$19="","",'Planning'!$P$19)</f>
        <v/>
      </c>
      <c r="F36" s="25">
        <f>IF('Planning'!$A$19="","",'Planning'!$Q$19)</f>
        <v/>
      </c>
    </row>
    <row r="37">
      <c r="D37" s="22">
        <f>IF('Planning'!$A$20="","",'Planning'!$C$20)</f>
        <v/>
      </c>
      <c r="E37" s="23">
        <f>IF('Planning'!$A$20="","",'Planning'!$P$20)</f>
        <v/>
      </c>
      <c r="F37" s="23">
        <f>IF('Planning'!$A$20="","",'Planning'!$Q$20)</f>
        <v/>
      </c>
    </row>
    <row r="38">
      <c r="D38" s="24">
        <f>IF('Planning'!$A$21="","",'Planning'!$C$21)</f>
        <v/>
      </c>
      <c r="E38" s="25">
        <f>IF('Planning'!$A$21="","",'Planning'!$P$21)</f>
        <v/>
      </c>
      <c r="F38" s="25">
        <f>IF('Planning'!$A$21="","",'Planning'!$Q$21)</f>
        <v/>
      </c>
    </row>
    <row r="39">
      <c r="D39" s="22">
        <f>IF('Planning'!$A$22="","",'Planning'!$C$22)</f>
        <v/>
      </c>
      <c r="E39" s="23">
        <f>IF('Planning'!$A$22="","",'Planning'!$P$22)</f>
        <v/>
      </c>
      <c r="F39" s="23">
        <f>IF('Planning'!$A$22="","",'Planning'!$Q$22)</f>
        <v/>
      </c>
    </row>
    <row r="40">
      <c r="D40" s="24">
        <f>IF('Planning'!$A$23="","",'Planning'!$C$23)</f>
        <v/>
      </c>
      <c r="E40" s="25">
        <f>IF('Planning'!$A$23="","",'Planning'!$P$23)</f>
        <v/>
      </c>
      <c r="F40" s="25">
        <f>IF('Planning'!$A$23="","",'Planning'!$Q$23)</f>
        <v/>
      </c>
    </row>
    <row r="41">
      <c r="D41" s="22">
        <f>IF('Planning'!$A$24="","",'Planning'!$C$24)</f>
        <v/>
      </c>
      <c r="E41" s="23">
        <f>IF('Planning'!$A$24="","",'Planning'!$P$24)</f>
        <v/>
      </c>
      <c r="F41" s="23">
        <f>IF('Planning'!$A$24="","",'Planning'!$Q$24)</f>
        <v/>
      </c>
    </row>
    <row r="42">
      <c r="D42" s="24">
        <f>IF('Planning'!$A$25="","",'Planning'!$C$25)</f>
        <v/>
      </c>
      <c r="E42" s="25">
        <f>IF('Planning'!$A$25="","",'Planning'!$P$25)</f>
        <v/>
      </c>
      <c r="F42" s="25">
        <f>IF('Planning'!$A$25="","",'Planning'!$Q$25)</f>
        <v/>
      </c>
    </row>
    <row r="43">
      <c r="D43" s="22">
        <f>IF('Planning'!$A$26="","",'Planning'!$C$26)</f>
        <v/>
      </c>
      <c r="E43" s="23">
        <f>IF('Planning'!$A$26="","",'Planning'!$P$26)</f>
        <v/>
      </c>
      <c r="F43" s="23">
        <f>IF('Planning'!$A$26="","",'Planning'!$Q$26)</f>
        <v/>
      </c>
    </row>
    <row r="44">
      <c r="D44" s="24">
        <f>IF('Planning'!$A$27="","",'Planning'!$C$27)</f>
        <v/>
      </c>
      <c r="E44" s="25">
        <f>IF('Planning'!$A$27="","",'Planning'!$P$27)</f>
        <v/>
      </c>
      <c r="F44" s="25">
        <f>IF('Planning'!$A$27="","",'Planning'!$Q$27)</f>
        <v/>
      </c>
    </row>
    <row r="45">
      <c r="D45" s="22">
        <f>IF('Planning'!$A$28="","",'Planning'!$C$28)</f>
        <v/>
      </c>
      <c r="E45" s="23">
        <f>IF('Planning'!$A$28="","",'Planning'!$P$28)</f>
        <v/>
      </c>
      <c r="F45" s="23">
        <f>IF('Planning'!$A$28="","",'Planning'!$Q$28)</f>
        <v/>
      </c>
    </row>
    <row r="46">
      <c r="D46" s="24">
        <f>IF('Planning'!$A$29="","",'Planning'!$C$29)</f>
        <v/>
      </c>
      <c r="E46" s="25">
        <f>IF('Planning'!$A$29="","",'Planning'!$P$29)</f>
        <v/>
      </c>
      <c r="F46" s="25">
        <f>IF('Planning'!$A$29="","",'Planning'!$Q$29)</f>
        <v/>
      </c>
    </row>
    <row r="47">
      <c r="D47" s="22">
        <f>IF('Planning'!$A$30="","",'Planning'!$C$30)</f>
        <v/>
      </c>
      <c r="E47" s="23">
        <f>IF('Planning'!$A$30="","",'Planning'!$P$30)</f>
        <v/>
      </c>
      <c r="F47" s="23">
        <f>IF('Planning'!$A$30="","",'Planning'!$Q$30)</f>
        <v/>
      </c>
    </row>
    <row r="48">
      <c r="D48" s="24">
        <f>IF('Planning'!$A$31="","",'Planning'!$C$31)</f>
        <v/>
      </c>
      <c r="E48" s="25">
        <f>IF('Planning'!$A$31="","",'Planning'!$P$31)</f>
        <v/>
      </c>
      <c r="F48" s="25">
        <f>IF('Planning'!$A$31="","",'Planning'!$Q$31)</f>
        <v/>
      </c>
    </row>
    <row r="49">
      <c r="D49" s="22">
        <f>IF('Planning'!$A$32="","",'Planning'!$C$32)</f>
        <v/>
      </c>
      <c r="E49" s="23">
        <f>IF('Planning'!$A$32="","",'Planning'!$P$32)</f>
        <v/>
      </c>
      <c r="F49" s="23">
        <f>IF('Planning'!$A$32="","",'Planning'!$Q$32)</f>
        <v/>
      </c>
    </row>
    <row r="50">
      <c r="D50" s="24">
        <f>IF('Planning'!$A$33="","",'Planning'!$C$33)</f>
        <v/>
      </c>
      <c r="E50" s="25">
        <f>IF('Planning'!$A$33="","",'Planning'!$P$33)</f>
        <v/>
      </c>
      <c r="F50" s="25">
        <f>IF('Planning'!$A$33="","",'Planning'!$Q$33)</f>
        <v/>
      </c>
    </row>
    <row r="51">
      <c r="D51" s="22">
        <f>IF('Planning'!$A$34="","",'Planning'!$C$34)</f>
        <v/>
      </c>
      <c r="E51" s="23">
        <f>IF('Planning'!$A$34="","",'Planning'!$P$34)</f>
        <v/>
      </c>
      <c r="F51" s="23">
        <f>IF('Planning'!$A$34="","",'Planning'!$Q$34)</f>
        <v/>
      </c>
    </row>
    <row r="52">
      <c r="D52" s="24">
        <f>IF('Planning'!$A$35="","",'Planning'!$C$35)</f>
        <v/>
      </c>
      <c r="E52" s="25">
        <f>IF('Planning'!$A$35="","",'Planning'!$P$35)</f>
        <v/>
      </c>
      <c r="F52" s="25">
        <f>IF('Planning'!$A$35="","",'Planning'!$Q$35)</f>
        <v/>
      </c>
    </row>
    <row r="53">
      <c r="D53" s="22">
        <f>IF('Planning'!$A$36="","",'Planning'!$C$36)</f>
        <v/>
      </c>
      <c r="E53" s="23">
        <f>IF('Planning'!$A$36="","",'Planning'!$P$36)</f>
        <v/>
      </c>
      <c r="F53" s="23">
        <f>IF('Planning'!$A$36="","",'Planning'!$Q$36)</f>
        <v/>
      </c>
    </row>
    <row r="54">
      <c r="D54" s="24">
        <f>IF('Planning'!$A$37="","",'Planning'!$C$37)</f>
        <v/>
      </c>
      <c r="E54" s="25">
        <f>IF('Planning'!$A$37="","",'Planning'!$P$37)</f>
        <v/>
      </c>
      <c r="F54" s="25">
        <f>IF('Planning'!$A$37="","",'Planning'!$Q$37)</f>
        <v/>
      </c>
    </row>
    <row r="55">
      <c r="D55" s="22">
        <f>IF('Planning'!$A$38="","",'Planning'!$C$38)</f>
        <v/>
      </c>
      <c r="E55" s="23">
        <f>IF('Planning'!$A$38="","",'Planning'!$P$38)</f>
        <v/>
      </c>
      <c r="F55" s="23">
        <f>IF('Planning'!$A$38="","",'Planning'!$Q$38)</f>
        <v/>
      </c>
    </row>
    <row r="56">
      <c r="D56" s="24">
        <f>IF('Planning'!$A$39="","",'Planning'!$C$39)</f>
        <v/>
      </c>
      <c r="E56" s="25">
        <f>IF('Planning'!$A$39="","",'Planning'!$P$39)</f>
        <v/>
      </c>
      <c r="F56" s="25">
        <f>IF('Planning'!$A$39="","",'Planning'!$Q$39)</f>
        <v/>
      </c>
    </row>
    <row r="57">
      <c r="D57" s="22">
        <f>IF('Planning'!$A$40="","",'Planning'!$C$40)</f>
        <v/>
      </c>
      <c r="E57" s="23">
        <f>IF('Planning'!$A$40="","",'Planning'!$P$40)</f>
        <v/>
      </c>
      <c r="F57" s="23">
        <f>IF('Planning'!$A$40="","",'Planning'!$Q$40)</f>
        <v/>
      </c>
    </row>
    <row r="58">
      <c r="D58" s="24">
        <f>IF('Planning'!$A$41="","",'Planning'!$C$41)</f>
        <v/>
      </c>
      <c r="E58" s="25">
        <f>IF('Planning'!$A$41="","",'Planning'!$P$41)</f>
        <v/>
      </c>
      <c r="F58" s="25">
        <f>IF('Planning'!$A$41="","",'Planning'!$Q$41)</f>
        <v/>
      </c>
    </row>
    <row r="59">
      <c r="D59" s="22">
        <f>IF('Planning'!$A$42="","",'Planning'!$C$42)</f>
        <v/>
      </c>
      <c r="E59" s="23">
        <f>IF('Planning'!$A$42="","",'Planning'!$P$42)</f>
        <v/>
      </c>
      <c r="F59" s="23">
        <f>IF('Planning'!$A$42="","",'Planning'!$Q$42)</f>
        <v/>
      </c>
    </row>
    <row r="60">
      <c r="D60" s="24">
        <f>IF('Planning'!$A$43="","",'Planning'!$C$43)</f>
        <v/>
      </c>
      <c r="E60" s="25">
        <f>IF('Planning'!$A$43="","",'Planning'!$P$43)</f>
        <v/>
      </c>
      <c r="F60" s="25">
        <f>IF('Planning'!$A$43="","",'Planning'!$Q$43)</f>
        <v/>
      </c>
    </row>
    <row r="61">
      <c r="D61" s="22">
        <f>IF('Planning'!$A$44="","",'Planning'!$C$44)</f>
        <v/>
      </c>
      <c r="E61" s="23">
        <f>IF('Planning'!$A$44="","",'Planning'!$P$44)</f>
        <v/>
      </c>
      <c r="F61" s="23">
        <f>IF('Planning'!$A$44="","",'Planning'!$Q$44)</f>
        <v/>
      </c>
    </row>
    <row r="62">
      <c r="D62" s="24">
        <f>IF('Planning'!$A$45="","",'Planning'!$C$45)</f>
        <v/>
      </c>
      <c r="E62" s="25">
        <f>IF('Planning'!$A$45="","",'Planning'!$P$45)</f>
        <v/>
      </c>
      <c r="F62" s="25">
        <f>IF('Planning'!$A$45="","",'Planning'!$Q$45)</f>
        <v/>
      </c>
    </row>
    <row r="63">
      <c r="D63" s="22">
        <f>IF('Planning'!$A$46="","",'Planning'!$C$46)</f>
        <v/>
      </c>
      <c r="E63" s="23">
        <f>IF('Planning'!$A$46="","",'Planning'!$P$46)</f>
        <v/>
      </c>
      <c r="F63" s="23">
        <f>IF('Planning'!$A$46="","",'Planning'!$Q$46)</f>
        <v/>
      </c>
    </row>
    <row r="64">
      <c r="D64" s="24">
        <f>IF('Planning'!$A$47="","",'Planning'!$C$47)</f>
        <v/>
      </c>
      <c r="E64" s="25">
        <f>IF('Planning'!$A$47="","",'Planning'!$P$47)</f>
        <v/>
      </c>
      <c r="F64" s="25">
        <f>IF('Planning'!$A$47="","",'Planning'!$Q$47)</f>
        <v/>
      </c>
    </row>
    <row r="65">
      <c r="D65" s="22">
        <f>IF('Planning'!$A$48="","",'Planning'!$C$48)</f>
        <v/>
      </c>
      <c r="E65" s="23">
        <f>IF('Planning'!$A$48="","",'Planning'!$P$48)</f>
        <v/>
      </c>
      <c r="F65" s="23">
        <f>IF('Planning'!$A$48="","",'Planning'!$Q$48)</f>
        <v/>
      </c>
    </row>
    <row r="66">
      <c r="D66" s="24">
        <f>IF('Planning'!$A$49="","",'Planning'!$C$49)</f>
        <v/>
      </c>
      <c r="E66" s="25">
        <f>IF('Planning'!$A$49="","",'Planning'!$P$49)</f>
        <v/>
      </c>
      <c r="F66" s="25">
        <f>IF('Planning'!$A$49="","",'Planning'!$Q$49)</f>
        <v/>
      </c>
    </row>
    <row r="67">
      <c r="D67" s="22">
        <f>IF('Planning'!$A$50="","",'Planning'!$C$50)</f>
        <v/>
      </c>
      <c r="E67" s="23">
        <f>IF('Planning'!$A$50="","",'Planning'!$P$50)</f>
        <v/>
      </c>
      <c r="F67" s="23">
        <f>IF('Planning'!$A$50="","",'Planning'!$Q$50)</f>
        <v/>
      </c>
    </row>
    <row r="68">
      <c r="D68" s="24">
        <f>IF('Planning'!$A$51="","",'Planning'!$C$51)</f>
        <v/>
      </c>
      <c r="E68" s="25">
        <f>IF('Planning'!$A$51="","",'Planning'!$P$51)</f>
        <v/>
      </c>
      <c r="F68" s="25">
        <f>IF('Planning'!$A$51="","",'Planning'!$Q$51)</f>
        <v/>
      </c>
    </row>
    <row r="69">
      <c r="D69" s="22">
        <f>IF('Planning'!$A$52="","",'Planning'!$C$52)</f>
        <v/>
      </c>
      <c r="E69" s="23">
        <f>IF('Planning'!$A$52="","",'Planning'!$P$52)</f>
        <v/>
      </c>
      <c r="F69" s="23">
        <f>IF('Planning'!$A$52="","",'Planning'!$Q$52)</f>
        <v/>
      </c>
    </row>
    <row r="70">
      <c r="D70" s="24">
        <f>IF('Planning'!$A$53="","",'Planning'!$C$53)</f>
        <v/>
      </c>
      <c r="E70" s="25">
        <f>IF('Planning'!$A$53="","",'Planning'!$P$53)</f>
        <v/>
      </c>
      <c r="F70" s="25">
        <f>IF('Planning'!$A$53="","",'Planning'!$Q$53)</f>
        <v/>
      </c>
    </row>
    <row r="71">
      <c r="D71" s="22">
        <f>IF('Planning'!$A$54="","",'Planning'!$C$54)</f>
        <v/>
      </c>
      <c r="E71" s="23">
        <f>IF('Planning'!$A$54="","",'Planning'!$P$54)</f>
        <v/>
      </c>
      <c r="F71" s="23">
        <f>IF('Planning'!$A$54="","",'Planning'!$Q$54)</f>
        <v/>
      </c>
    </row>
    <row r="72">
      <c r="D72" s="24">
        <f>IF('Planning'!$A$55="","",'Planning'!$C$55)</f>
        <v/>
      </c>
      <c r="E72" s="25">
        <f>IF('Planning'!$A$55="","",'Planning'!$P$55)</f>
        <v/>
      </c>
      <c r="F72" s="25">
        <f>IF('Planning'!$A$55="","",'Planning'!$Q$55)</f>
        <v/>
      </c>
    </row>
    <row r="73">
      <c r="D73" s="22">
        <f>IF('Planning'!$A$56="","",'Planning'!$C$56)</f>
        <v/>
      </c>
      <c r="E73" s="23">
        <f>IF('Planning'!$A$56="","",'Planning'!$P$56)</f>
        <v/>
      </c>
      <c r="F73" s="23">
        <f>IF('Planning'!$A$56="","",'Planning'!$Q$56)</f>
        <v/>
      </c>
    </row>
    <row r="74">
      <c r="D74" s="24">
        <f>IF('Planning'!$A$57="","",'Planning'!$C$57)</f>
        <v/>
      </c>
      <c r="E74" s="25">
        <f>IF('Planning'!$A$57="","",'Planning'!$P$57)</f>
        <v/>
      </c>
      <c r="F74" s="25">
        <f>IF('Planning'!$A$57="","",'Planning'!$Q$57)</f>
        <v/>
      </c>
    </row>
    <row r="75">
      <c r="D75" s="22">
        <f>IF('Planning'!$A$58="","",'Planning'!$C$58)</f>
        <v/>
      </c>
      <c r="E75" s="23">
        <f>IF('Planning'!$A$58="","",'Planning'!$P$58)</f>
        <v/>
      </c>
      <c r="F75" s="23">
        <f>IF('Planning'!$A$58="","",'Planning'!$Q$58)</f>
        <v/>
      </c>
    </row>
    <row r="76">
      <c r="D76" s="24">
        <f>IF('Planning'!$A$59="","",'Planning'!$C$59)</f>
        <v/>
      </c>
      <c r="E76" s="25">
        <f>IF('Planning'!$A$59="","",'Planning'!$P$59)</f>
        <v/>
      </c>
      <c r="F76" s="25">
        <f>IF('Planning'!$A$59="","",'Planning'!$Q$59)</f>
        <v/>
      </c>
    </row>
    <row r="77">
      <c r="D77" s="22">
        <f>IF('Planning'!$A$60="","",'Planning'!$C$60)</f>
        <v/>
      </c>
      <c r="E77" s="23">
        <f>IF('Planning'!$A$60="","",'Planning'!$P$60)</f>
        <v/>
      </c>
      <c r="F77" s="23">
        <f>IF('Planning'!$A$60="","",'Planning'!$Q$60)</f>
        <v/>
      </c>
    </row>
    <row r="78">
      <c r="D78" s="24">
        <f>IF('Planning'!$A$61="","",'Planning'!$C$61)</f>
        <v/>
      </c>
      <c r="E78" s="25">
        <f>IF('Planning'!$A$61="","",'Planning'!$P$61)</f>
        <v/>
      </c>
      <c r="F78" s="25">
        <f>IF('Planning'!$A$61="","",'Planning'!$Q$61)</f>
        <v/>
      </c>
    </row>
    <row r="79">
      <c r="D79" s="22">
        <f>IF('Planning'!$A$62="","",'Planning'!$C$62)</f>
        <v/>
      </c>
      <c r="E79" s="23">
        <f>IF('Planning'!$A$62="","",'Planning'!$P$62)</f>
        <v/>
      </c>
      <c r="F79" s="23">
        <f>IF('Planning'!$A$62="","",'Planning'!$Q$62)</f>
        <v/>
      </c>
    </row>
    <row r="80">
      <c r="D80" s="24">
        <f>IF('Planning'!$A$63="","",'Planning'!$C$63)</f>
        <v/>
      </c>
      <c r="E80" s="25">
        <f>IF('Planning'!$A$63="","",'Planning'!$P$63)</f>
        <v/>
      </c>
      <c r="F80" s="25">
        <f>IF('Planning'!$A$63="","",'Planning'!$Q$63)</f>
        <v/>
      </c>
    </row>
    <row r="81">
      <c r="D81" s="22">
        <f>IF('Planning'!$A$64="","",'Planning'!$C$64)</f>
        <v/>
      </c>
      <c r="E81" s="23">
        <f>IF('Planning'!$A$64="","",'Planning'!$P$64)</f>
        <v/>
      </c>
      <c r="F81" s="23">
        <f>IF('Planning'!$A$64="","",'Planning'!$Q$64)</f>
        <v/>
      </c>
    </row>
    <row r="82">
      <c r="D82" s="24">
        <f>IF('Planning'!$A$65="","",'Planning'!$C$65)</f>
        <v/>
      </c>
      <c r="E82" s="25">
        <f>IF('Planning'!$A$65="","",'Planning'!$P$65)</f>
        <v/>
      </c>
      <c r="F82" s="25">
        <f>IF('Planning'!$A$65="","",'Planning'!$Q$65)</f>
        <v/>
      </c>
    </row>
    <row r="83">
      <c r="D83" s="22">
        <f>IF('Planning'!$A$66="","",'Planning'!$C$66)</f>
        <v/>
      </c>
      <c r="E83" s="23">
        <f>IF('Planning'!$A$66="","",'Planning'!$P$66)</f>
        <v/>
      </c>
      <c r="F83" s="23">
        <f>IF('Planning'!$A$66="","",'Planning'!$Q$66)</f>
        <v/>
      </c>
    </row>
    <row r="84">
      <c r="D84" s="24">
        <f>IF('Planning'!$A$67="","",'Planning'!$C$67)</f>
        <v/>
      </c>
      <c r="E84" s="25">
        <f>IF('Planning'!$A$67="","",'Planning'!$P$67)</f>
        <v/>
      </c>
      <c r="F84" s="25">
        <f>IF('Planning'!$A$67="","",'Planning'!$Q$67)</f>
        <v/>
      </c>
    </row>
    <row r="85">
      <c r="D85" s="22">
        <f>IF('Planning'!$A$68="","",'Planning'!$C$68)</f>
        <v/>
      </c>
      <c r="E85" s="23">
        <f>IF('Planning'!$A$68="","",'Planning'!$P$68)</f>
        <v/>
      </c>
      <c r="F85" s="23">
        <f>IF('Planning'!$A$68="","",'Planning'!$Q$68)</f>
        <v/>
      </c>
    </row>
    <row r="86">
      <c r="D86" s="24">
        <f>IF('Planning'!$A$69="","",'Planning'!$C$69)</f>
        <v/>
      </c>
      <c r="E86" s="25">
        <f>IF('Planning'!$A$69="","",'Planning'!$P$69)</f>
        <v/>
      </c>
      <c r="F86" s="25">
        <f>IF('Planning'!$A$69="","",'Planning'!$Q$69)</f>
        <v/>
      </c>
    </row>
    <row r="87">
      <c r="D87" s="22">
        <f>IF('Planning'!$A$70="","",'Planning'!$C$70)</f>
        <v/>
      </c>
      <c r="E87" s="23">
        <f>IF('Planning'!$A$70="","",'Planning'!$P$70)</f>
        <v/>
      </c>
      <c r="F87" s="23">
        <f>IF('Planning'!$A$70="","",'Planning'!$Q$70)</f>
        <v/>
      </c>
    </row>
    <row r="88">
      <c r="D88" s="24">
        <f>IF('Planning'!$A$71="","",'Planning'!$C$71)</f>
        <v/>
      </c>
      <c r="E88" s="25">
        <f>IF('Planning'!$A$71="","",'Planning'!$P$71)</f>
        <v/>
      </c>
      <c r="F88" s="25">
        <f>IF('Planning'!$A$71="","",'Planning'!$Q$71)</f>
        <v/>
      </c>
    </row>
    <row r="89">
      <c r="D89" s="22">
        <f>IF('Planning'!$A$72="","",'Planning'!$C$72)</f>
        <v/>
      </c>
      <c r="E89" s="23">
        <f>IF('Planning'!$A$72="","",'Planning'!$P$72)</f>
        <v/>
      </c>
      <c r="F89" s="23">
        <f>IF('Planning'!$A$72="","",'Planning'!$Q$72)</f>
        <v/>
      </c>
    </row>
    <row r="90">
      <c r="D90" s="24">
        <f>IF('Planning'!$A$73="","",'Planning'!$C$73)</f>
        <v/>
      </c>
      <c r="E90" s="25">
        <f>IF('Planning'!$A$73="","",'Planning'!$P$73)</f>
        <v/>
      </c>
      <c r="F90" s="25">
        <f>IF('Planning'!$A$73="","",'Planning'!$Q$73)</f>
        <v/>
      </c>
    </row>
    <row r="91">
      <c r="D91" s="22">
        <f>IF('Planning'!$A$74="","",'Planning'!$C$74)</f>
        <v/>
      </c>
      <c r="E91" s="23">
        <f>IF('Planning'!$A$74="","",'Planning'!$P$74)</f>
        <v/>
      </c>
      <c r="F91" s="23">
        <f>IF('Planning'!$A$74="","",'Planning'!$Q$74)</f>
        <v/>
      </c>
    </row>
    <row r="92">
      <c r="D92" s="24">
        <f>IF('Planning'!$A$75="","",'Planning'!$C$75)</f>
        <v/>
      </c>
      <c r="E92" s="25">
        <f>IF('Planning'!$A$75="","",'Planning'!$P$75)</f>
        <v/>
      </c>
      <c r="F92" s="25">
        <f>IF('Planning'!$A$75="","",'Planning'!$Q$75)</f>
        <v/>
      </c>
    </row>
    <row r="93">
      <c r="D93" s="22">
        <f>IF('Planning'!$A$76="","",'Planning'!$C$76)</f>
        <v/>
      </c>
      <c r="E93" s="23">
        <f>IF('Planning'!$A$76="","",'Planning'!$P$76)</f>
        <v/>
      </c>
      <c r="F93" s="23">
        <f>IF('Planning'!$A$76="","",'Planning'!$Q$76)</f>
        <v/>
      </c>
    </row>
    <row r="94">
      <c r="D94" s="24">
        <f>IF('Planning'!$A$77="","",'Planning'!$C$77)</f>
        <v/>
      </c>
      <c r="E94" s="25">
        <f>IF('Planning'!$A$77="","",'Planning'!$P$77)</f>
        <v/>
      </c>
      <c r="F94" s="25">
        <f>IF('Planning'!$A$77="","",'Planning'!$Q$77)</f>
        <v/>
      </c>
    </row>
    <row r="95">
      <c r="D95" s="22">
        <f>IF('Planning'!$A$78="","",'Planning'!$C$78)</f>
        <v/>
      </c>
      <c r="E95" s="23">
        <f>IF('Planning'!$A$78="","",'Planning'!$P$78)</f>
        <v/>
      </c>
      <c r="F95" s="23">
        <f>IF('Planning'!$A$78="","",'Planning'!$Q$78)</f>
        <v/>
      </c>
    </row>
    <row r="96">
      <c r="D96" s="24">
        <f>IF('Planning'!$A$79="","",'Planning'!$C$79)</f>
        <v/>
      </c>
      <c r="E96" s="25">
        <f>IF('Planning'!$A$79="","",'Planning'!$P$79)</f>
        <v/>
      </c>
      <c r="F96" s="25">
        <f>IF('Planning'!$A$79="","",'Planning'!$Q$79)</f>
        <v/>
      </c>
    </row>
    <row r="97">
      <c r="D97" s="22">
        <f>IF('Planning'!$A$80="","",'Planning'!$C$80)</f>
        <v/>
      </c>
      <c r="E97" s="23">
        <f>IF('Planning'!$A$80="","",'Planning'!$P$80)</f>
        <v/>
      </c>
      <c r="F97" s="23">
        <f>IF('Planning'!$A$80="","",'Planning'!$Q$80)</f>
        <v/>
      </c>
    </row>
    <row r="98">
      <c r="D98" s="24">
        <f>IF('Planning'!$A$81="","",'Planning'!$C$81)</f>
        <v/>
      </c>
      <c r="E98" s="25">
        <f>IF('Planning'!$A$81="","",'Planning'!$P$81)</f>
        <v/>
      </c>
      <c r="F98" s="25">
        <f>IF('Planning'!$A$81="","",'Planning'!$Q$81)</f>
        <v/>
      </c>
    </row>
    <row r="99">
      <c r="D99" s="22">
        <f>IF('Planning'!$A$82="","",'Planning'!$C$82)</f>
        <v/>
      </c>
      <c r="E99" s="23">
        <f>IF('Planning'!$A$82="","",'Planning'!$P$82)</f>
        <v/>
      </c>
      <c r="F99" s="23">
        <f>IF('Planning'!$A$82="","",'Planning'!$Q$82)</f>
        <v/>
      </c>
    </row>
    <row r="100">
      <c r="D100" s="24">
        <f>IF('Planning'!$A$83="","",'Planning'!$C$83)</f>
        <v/>
      </c>
      <c r="E100" s="25">
        <f>IF('Planning'!$A$83="","",'Planning'!$P$83)</f>
        <v/>
      </c>
      <c r="F100" s="25">
        <f>IF('Planning'!$A$83="","",'Planning'!$Q$83)</f>
        <v/>
      </c>
    </row>
    <row r="101">
      <c r="D101" s="22">
        <f>IF('Planning'!$A$84="","",'Planning'!$C$84)</f>
        <v/>
      </c>
      <c r="E101" s="23">
        <f>IF('Planning'!$A$84="","",'Planning'!$P$84)</f>
        <v/>
      </c>
      <c r="F101" s="23">
        <f>IF('Planning'!$A$84="","",'Planning'!$Q$84)</f>
        <v/>
      </c>
    </row>
    <row r="102">
      <c r="D102" s="24">
        <f>IF('Planning'!$A$85="","",'Planning'!$C$85)</f>
        <v/>
      </c>
      <c r="E102" s="25">
        <f>IF('Planning'!$A$85="","",'Planning'!$P$85)</f>
        <v/>
      </c>
      <c r="F102" s="25">
        <f>IF('Planning'!$A$85="","",'Planning'!$Q$85)</f>
        <v/>
      </c>
    </row>
    <row r="103">
      <c r="D103" s="22">
        <f>IF('Planning'!$A$86="","",'Planning'!$C$86)</f>
        <v/>
      </c>
      <c r="E103" s="23">
        <f>IF('Planning'!$A$86="","",'Planning'!$P$86)</f>
        <v/>
      </c>
      <c r="F103" s="23">
        <f>IF('Planning'!$A$86="","",'Planning'!$Q$86)</f>
        <v/>
      </c>
    </row>
    <row r="104">
      <c r="D104" s="24">
        <f>IF('Planning'!$A$87="","",'Planning'!$C$87)</f>
        <v/>
      </c>
      <c r="E104" s="25">
        <f>IF('Planning'!$A$87="","",'Planning'!$P$87)</f>
        <v/>
      </c>
      <c r="F104" s="25">
        <f>IF('Planning'!$A$87="","",'Planning'!$Q$87)</f>
        <v/>
      </c>
    </row>
    <row r="105">
      <c r="D105" s="22">
        <f>IF('Planning'!$A$88="","",'Planning'!$C$88)</f>
        <v/>
      </c>
      <c r="E105" s="23">
        <f>IF('Planning'!$A$88="","",'Planning'!$P$88)</f>
        <v/>
      </c>
      <c r="F105" s="23">
        <f>IF('Planning'!$A$88="","",'Planning'!$Q$88)</f>
        <v/>
      </c>
    </row>
    <row r="106">
      <c r="D106" s="24">
        <f>IF('Planning'!$A$89="","",'Planning'!$C$89)</f>
        <v/>
      </c>
      <c r="E106" s="25">
        <f>IF('Planning'!$A$89="","",'Planning'!$P$89)</f>
        <v/>
      </c>
      <c r="F106" s="25">
        <f>IF('Planning'!$A$89="","",'Planning'!$Q$89)</f>
        <v/>
      </c>
    </row>
    <row r="107">
      <c r="D107" s="22">
        <f>IF('Planning'!$A$90="","",'Planning'!$C$90)</f>
        <v/>
      </c>
      <c r="E107" s="23">
        <f>IF('Planning'!$A$90="","",'Planning'!$P$90)</f>
        <v/>
      </c>
      <c r="F107" s="23">
        <f>IF('Planning'!$A$90="","",'Planning'!$Q$90)</f>
        <v/>
      </c>
    </row>
    <row r="108">
      <c r="D108" s="24">
        <f>IF('Planning'!$A$91="","",'Planning'!$C$91)</f>
        <v/>
      </c>
      <c r="E108" s="25">
        <f>IF('Planning'!$A$91="","",'Planning'!$P$91)</f>
        <v/>
      </c>
      <c r="F108" s="25">
        <f>IF('Planning'!$A$91="","",'Planning'!$Q$91)</f>
        <v/>
      </c>
    </row>
    <row r="109">
      <c r="D109" s="22">
        <f>IF('Planning'!$A$92="","",'Planning'!$C$92)</f>
        <v/>
      </c>
      <c r="E109" s="23">
        <f>IF('Planning'!$A$92="","",'Planning'!$P$92)</f>
        <v/>
      </c>
      <c r="F109" s="23">
        <f>IF('Planning'!$A$92="","",'Planning'!$Q$92)</f>
        <v/>
      </c>
    </row>
    <row r="110">
      <c r="D110" s="24">
        <f>IF('Planning'!$A$93="","",'Planning'!$C$93)</f>
        <v/>
      </c>
      <c r="E110" s="25">
        <f>IF('Planning'!$A$93="","",'Planning'!$P$93)</f>
        <v/>
      </c>
      <c r="F110" s="25">
        <f>IF('Planning'!$A$93="","",'Planning'!$Q$93)</f>
        <v/>
      </c>
    </row>
    <row r="111">
      <c r="D111" s="22">
        <f>IF('Planning'!$A$94="","",'Planning'!$C$94)</f>
        <v/>
      </c>
      <c r="E111" s="23">
        <f>IF('Planning'!$A$94="","",'Planning'!$P$94)</f>
        <v/>
      </c>
      <c r="F111" s="23">
        <f>IF('Planning'!$A$94="","",'Planning'!$Q$94)</f>
        <v/>
      </c>
    </row>
    <row r="112">
      <c r="D112" s="24">
        <f>IF('Planning'!$A$95="","",'Planning'!$C$95)</f>
        <v/>
      </c>
      <c r="E112" s="25">
        <f>IF('Planning'!$A$95="","",'Planning'!$P$95)</f>
        <v/>
      </c>
      <c r="F112" s="25">
        <f>IF('Planning'!$A$95="","",'Planning'!$Q$95)</f>
        <v/>
      </c>
    </row>
    <row r="113">
      <c r="D113" s="22">
        <f>IF('Planning'!$A$96="","",'Planning'!$C$96)</f>
        <v/>
      </c>
      <c r="E113" s="23">
        <f>IF('Planning'!$A$96="","",'Planning'!$P$96)</f>
        <v/>
      </c>
      <c r="F113" s="23">
        <f>IF('Planning'!$A$96="","",'Planning'!$Q$96)</f>
        <v/>
      </c>
    </row>
    <row r="114">
      <c r="D114" s="24">
        <f>IF('Planning'!$A$97="","",'Planning'!$C$97)</f>
        <v/>
      </c>
      <c r="E114" s="25">
        <f>IF('Planning'!$A$97="","",'Planning'!$P$97)</f>
        <v/>
      </c>
      <c r="F114" s="25">
        <f>IF('Planning'!$A$97="","",'Planning'!$Q$97)</f>
        <v/>
      </c>
    </row>
    <row r="115">
      <c r="D115" s="22">
        <f>IF('Planning'!$A$98="","",'Planning'!$C$98)</f>
        <v/>
      </c>
      <c r="E115" s="23">
        <f>IF('Planning'!$A$98="","",'Planning'!$P$98)</f>
        <v/>
      </c>
      <c r="F115" s="23">
        <f>IF('Planning'!$A$98="","",'Planning'!$Q$98)</f>
        <v/>
      </c>
    </row>
    <row r="116">
      <c r="D116" s="24">
        <f>IF('Planning'!$A$99="","",'Planning'!$C$99)</f>
        <v/>
      </c>
      <c r="E116" s="25">
        <f>IF('Planning'!$A$99="","",'Planning'!$P$99)</f>
        <v/>
      </c>
      <c r="F116" s="25">
        <f>IF('Planning'!$A$99="","",'Planning'!$Q$99)</f>
        <v/>
      </c>
    </row>
    <row r="117">
      <c r="D117" s="22">
        <f>IF('Planning'!$A$100="","",'Planning'!$C$100)</f>
        <v/>
      </c>
      <c r="E117" s="23">
        <f>IF('Planning'!$A$100="","",'Planning'!$P$100)</f>
        <v/>
      </c>
      <c r="F117" s="23">
        <f>IF('Planning'!$A$100="","",'Planning'!$Q$100)</f>
        <v/>
      </c>
    </row>
    <row r="118">
      <c r="D118" s="24">
        <f>IF('Planning'!$A$101="","",'Planning'!$C$101)</f>
        <v/>
      </c>
      <c r="E118" s="25">
        <f>IF('Planning'!$A$101="","",'Planning'!$P$101)</f>
        <v/>
      </c>
      <c r="F118" s="25">
        <f>IF('Planning'!$A$101="","",'Planning'!$Q$101)</f>
        <v/>
      </c>
    </row>
    <row r="121">
      <c r="D121" s="14" t="inlineStr">
        <is>
          <t>Mois de début</t>
        </is>
      </c>
      <c r="E121" s="14" t="inlineStr">
        <is>
          <t>Déploiements prévus</t>
        </is>
      </c>
      <c r="F121" s="14" t="inlineStr">
        <is>
          <t>Début période</t>
        </is>
      </c>
      <c r="G121" s="14" t="inlineStr">
        <is>
          <t>Fin période</t>
        </is>
      </c>
    </row>
    <row r="122">
      <c r="D122" s="17" t="inlineStr">
        <is>
          <t>Janvier 2026</t>
        </is>
      </c>
      <c r="E122" s="17">
        <f>COUNTIFS('Planning'!$H$2:$H$101,"&gt;="&amp;$F122,'Planning'!$H$2:$H$101,"&lt;="&amp;$G122)</f>
        <v/>
      </c>
      <c r="F122" s="26" t="n">
        <v>46023</v>
      </c>
      <c r="G122" s="26" t="n">
        <v>46053</v>
      </c>
    </row>
    <row r="123">
      <c r="D123" s="19" t="inlineStr">
        <is>
          <t>Février 2026</t>
        </is>
      </c>
      <c r="E123" s="19">
        <f>COUNTIFS('Planning'!$H$2:$H$101,"&gt;="&amp;$F123,'Planning'!$H$2:$H$101,"&lt;="&amp;$G123)</f>
        <v/>
      </c>
      <c r="F123" s="27" t="n">
        <v>46054</v>
      </c>
      <c r="G123" s="27" t="n">
        <v>46081</v>
      </c>
    </row>
    <row r="124">
      <c r="D124" s="17" t="inlineStr">
        <is>
          <t>Mars 2026</t>
        </is>
      </c>
      <c r="E124" s="17">
        <f>COUNTIFS('Planning'!$H$2:$H$101,"&gt;="&amp;$F124,'Planning'!$H$2:$H$101,"&lt;="&amp;$G124)</f>
        <v/>
      </c>
      <c r="F124" s="26" t="n">
        <v>46082</v>
      </c>
      <c r="G124" s="26" t="n">
        <v>46112</v>
      </c>
    </row>
    <row r="125">
      <c r="D125" s="19" t="inlineStr">
        <is>
          <t>Avril 2026</t>
        </is>
      </c>
      <c r="E125" s="19">
        <f>COUNTIFS('Planning'!$H$2:$H$101,"&gt;="&amp;$F125,'Planning'!$H$2:$H$101,"&lt;="&amp;$G125)</f>
        <v/>
      </c>
      <c r="F125" s="27" t="n">
        <v>46113</v>
      </c>
      <c r="G125" s="27" t="n">
        <v>46142</v>
      </c>
    </row>
    <row r="126">
      <c r="D126" s="17" t="inlineStr">
        <is>
          <t>Mai 2026</t>
        </is>
      </c>
      <c r="E126" s="17">
        <f>COUNTIFS('Planning'!$H$2:$H$101,"&gt;="&amp;$F126,'Planning'!$H$2:$H$101,"&lt;="&amp;$G126)</f>
        <v/>
      </c>
      <c r="F126" s="26" t="n">
        <v>46143</v>
      </c>
      <c r="G126" s="26" t="n">
        <v>46173</v>
      </c>
    </row>
    <row r="127">
      <c r="D127" s="19" t="inlineStr">
        <is>
          <t>Juin 2026</t>
        </is>
      </c>
      <c r="E127" s="19">
        <f>COUNTIFS('Planning'!$H$2:$H$101,"&gt;="&amp;$F127,'Planning'!$H$2:$H$101,"&lt;="&amp;$G127)</f>
        <v/>
      </c>
      <c r="F127" s="27" t="n">
        <v>46174</v>
      </c>
      <c r="G127" s="27" t="n">
        <v>46203</v>
      </c>
    </row>
    <row r="128">
      <c r="D128" s="17" t="inlineStr">
        <is>
          <t>Juillet 2026</t>
        </is>
      </c>
      <c r="E128" s="17">
        <f>COUNTIFS('Planning'!$H$2:$H$101,"&gt;="&amp;$F128,'Planning'!$H$2:$H$101,"&lt;="&amp;$G128)</f>
        <v/>
      </c>
      <c r="F128" s="26" t="n">
        <v>46204</v>
      </c>
      <c r="G128" s="26" t="n">
        <v>46234</v>
      </c>
    </row>
    <row r="129">
      <c r="D129" s="19" t="inlineStr">
        <is>
          <t>Août 2026</t>
        </is>
      </c>
      <c r="E129" s="19">
        <f>COUNTIFS('Planning'!$H$2:$H$101,"&gt;="&amp;$F129,'Planning'!$H$2:$H$101,"&lt;="&amp;$G129)</f>
        <v/>
      </c>
      <c r="F129" s="27" t="n">
        <v>46235</v>
      </c>
      <c r="G129" s="27" t="n">
        <v>46265</v>
      </c>
    </row>
    <row r="130">
      <c r="D130" s="17" t="inlineStr">
        <is>
          <t>Septembre 2026</t>
        </is>
      </c>
      <c r="E130" s="17">
        <f>COUNTIFS('Planning'!$H$2:$H$101,"&gt;="&amp;$F130,'Planning'!$H$2:$H$101,"&lt;="&amp;$G130)</f>
        <v/>
      </c>
      <c r="F130" s="26" t="n">
        <v>46266</v>
      </c>
      <c r="G130" s="26" t="n">
        <v>46295</v>
      </c>
    </row>
    <row r="131">
      <c r="D131" s="19" t="inlineStr">
        <is>
          <t>Octobre 2026</t>
        </is>
      </c>
      <c r="E131" s="19">
        <f>COUNTIFS('Planning'!$H$2:$H$101,"&gt;="&amp;$F131,'Planning'!$H$2:$H$101,"&lt;="&amp;$G131)</f>
        <v/>
      </c>
      <c r="F131" s="27" t="n">
        <v>46296</v>
      </c>
      <c r="G131" s="27" t="n">
        <v>46326</v>
      </c>
    </row>
    <row r="132">
      <c r="D132" s="17" t="inlineStr">
        <is>
          <t>Novembre 2026</t>
        </is>
      </c>
      <c r="E132" s="17">
        <f>COUNTIFS('Planning'!$H$2:$H$101,"&gt;="&amp;$F132,'Planning'!$H$2:$H$101,"&lt;="&amp;$G132)</f>
        <v/>
      </c>
      <c r="F132" s="26" t="n">
        <v>46327</v>
      </c>
      <c r="G132" s="26" t="n">
        <v>46356</v>
      </c>
    </row>
    <row r="133">
      <c r="D133" s="19" t="inlineStr">
        <is>
          <t>Décembre 2026</t>
        </is>
      </c>
      <c r="E133" s="19">
        <f>COUNTIFS('Planning'!$H$2:$H$101,"&gt;="&amp;$F133,'Planning'!$H$2:$H$101,"&lt;="&amp;$G133)</f>
        <v/>
      </c>
      <c r="F133" s="27" t="n">
        <v>46357</v>
      </c>
      <c r="G133" s="27" t="n">
        <v>46387</v>
      </c>
    </row>
  </sheetData>
  <mergeCells count="1">
    <mergeCell ref="A1:Z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0" customWidth="1" min="3" max="3"/>
    <col width="20" customWidth="1" min="4" max="4"/>
    <col width="4" customWidth="1" min="5" max="5"/>
    <col width="18" customWidth="1" min="6" max="6"/>
    <col width="15" customWidth="1" min="7" max="7"/>
    <col width="15" customWidth="1" min="8" max="8"/>
    <col width="22" customWidth="1" min="9" max="9"/>
    <col width="18" customWidth="1" min="10" max="10"/>
  </cols>
  <sheetData>
    <row r="1" ht="30" customHeight="1">
      <c r="A1" s="13" t="inlineStr">
        <is>
          <t>Référentiels &amp; consignes de suivi</t>
        </is>
      </c>
    </row>
    <row r="3">
      <c r="A3" s="14" t="inlineStr">
        <is>
          <t>Client / entité</t>
        </is>
      </c>
      <c r="B3" s="14" t="inlineStr">
        <is>
          <t>Ville</t>
        </is>
      </c>
      <c r="C3" s="14" t="inlineStr">
        <is>
          <t>Responsable</t>
        </is>
      </c>
      <c r="D3" s="14" t="inlineStr">
        <is>
          <t>Équipe technique</t>
        </is>
      </c>
      <c r="F3" s="14" t="inlineStr">
        <is>
          <t>Statuts</t>
        </is>
      </c>
      <c r="G3" s="14" t="inlineStr">
        <is>
          <t>Priorités</t>
        </is>
      </c>
      <c r="H3" s="14" t="inlineStr">
        <is>
          <t>Risques</t>
        </is>
      </c>
      <c r="I3" s="14" t="inlineStr">
        <is>
          <t>Équipes techniques</t>
        </is>
      </c>
      <c r="J3" s="14" t="inlineStr">
        <is>
          <t>Villes</t>
        </is>
      </c>
    </row>
    <row r="4">
      <c r="A4" s="28" t="inlineStr">
        <is>
          <t>Mairie de Paris</t>
        </is>
      </c>
      <c r="B4" s="28" t="inlineStr">
        <is>
          <t>Paris</t>
        </is>
      </c>
      <c r="C4" s="28" t="inlineStr">
        <is>
          <t>Camille Martin</t>
        </is>
      </c>
      <c r="D4" s="28" t="inlineStr">
        <is>
          <t>Infrastructure</t>
        </is>
      </c>
      <c r="F4" s="9" t="inlineStr">
        <is>
          <t>À planifier</t>
        </is>
      </c>
      <c r="G4" s="9" t="inlineStr">
        <is>
          <t>Haute</t>
        </is>
      </c>
      <c r="H4" s="9" t="inlineStr">
        <is>
          <t>Faible</t>
        </is>
      </c>
      <c r="I4" s="9" t="inlineStr">
        <is>
          <t>Infrastructure</t>
        </is>
      </c>
      <c r="J4" s="9" t="inlineStr">
        <is>
          <t>Paris</t>
        </is>
      </c>
    </row>
    <row r="5">
      <c r="A5" s="29" t="inlineStr">
        <is>
          <t>Métropole de Lyon</t>
        </is>
      </c>
      <c r="B5" s="29" t="inlineStr">
        <is>
          <t>Lyon</t>
        </is>
      </c>
      <c r="C5" s="29" t="inlineStr">
        <is>
          <t>Lucas Bernard</t>
        </is>
      </c>
      <c r="D5" s="29" t="inlineStr">
        <is>
          <t>Support</t>
        </is>
      </c>
      <c r="F5" s="12" t="inlineStr">
        <is>
          <t>Planifié</t>
        </is>
      </c>
      <c r="G5" s="12" t="inlineStr">
        <is>
          <t>Moyenne</t>
        </is>
      </c>
      <c r="H5" s="12" t="inlineStr">
        <is>
          <t>Modéré</t>
        </is>
      </c>
      <c r="I5" s="12" t="inlineStr">
        <is>
          <t>Réseau</t>
        </is>
      </c>
      <c r="J5" s="12" t="inlineStr">
        <is>
          <t>Lyon</t>
        </is>
      </c>
    </row>
    <row r="6">
      <c r="A6" s="28" t="inlineStr">
        <is>
          <t>Hôpital Nord Marseille</t>
        </is>
      </c>
      <c r="B6" s="28" t="inlineStr">
        <is>
          <t>Marseille</t>
        </is>
      </c>
      <c r="C6" s="28" t="inlineStr">
        <is>
          <t>Emma Petit</t>
        </is>
      </c>
      <c r="D6" s="28" t="inlineStr">
        <is>
          <t>Réseau</t>
        </is>
      </c>
      <c r="F6" s="9" t="inlineStr">
        <is>
          <t>En cours</t>
        </is>
      </c>
      <c r="G6" s="9" t="inlineStr">
        <is>
          <t>Basse</t>
        </is>
      </c>
      <c r="H6" s="9" t="inlineStr">
        <is>
          <t>Élevé</t>
        </is>
      </c>
      <c r="I6" s="9" t="inlineStr">
        <is>
          <t>Sécurité</t>
        </is>
      </c>
      <c r="J6" s="9" t="inlineStr">
        <is>
          <t>Marseille</t>
        </is>
      </c>
    </row>
    <row r="7">
      <c r="A7" s="29" t="inlineStr">
        <is>
          <t>Université de Toulouse</t>
        </is>
      </c>
      <c r="B7" s="29" t="inlineStr">
        <is>
          <t>Toulouse</t>
        </is>
      </c>
      <c r="C7" s="29" t="inlineStr">
        <is>
          <t>Hugo Moreau</t>
        </is>
      </c>
      <c r="D7" s="29" t="inlineStr">
        <is>
          <t>Data</t>
        </is>
      </c>
      <c r="F7" s="12" t="inlineStr">
        <is>
          <t>Terminé</t>
        </is>
      </c>
      <c r="I7" s="12" t="inlineStr">
        <is>
          <t>Support</t>
        </is>
      </c>
      <c r="J7" s="12" t="inlineStr">
        <is>
          <t>Toulouse</t>
        </is>
      </c>
    </row>
    <row r="8">
      <c r="A8" s="28" t="inlineStr">
        <is>
          <t>Groupe Viticole Bordelais</t>
        </is>
      </c>
      <c r="B8" s="28" t="inlineStr">
        <is>
          <t>Bordeaux</t>
        </is>
      </c>
      <c r="C8" s="28" t="inlineStr">
        <is>
          <t>Léa Robert</t>
        </is>
      </c>
      <c r="D8" s="28" t="inlineStr">
        <is>
          <t>Data</t>
        </is>
      </c>
      <c r="F8" s="9" t="inlineStr">
        <is>
          <t>Bloqué</t>
        </is>
      </c>
      <c r="I8" s="9" t="inlineStr">
        <is>
          <t>Data</t>
        </is>
      </c>
      <c r="J8" s="9" t="inlineStr">
        <is>
          <t>Bordeaux</t>
        </is>
      </c>
    </row>
    <row r="9">
      <c r="A9" s="29" t="inlineStr">
        <is>
          <t>Ville de Lille</t>
        </is>
      </c>
      <c r="B9" s="29" t="inlineStr">
        <is>
          <t>Lille</t>
        </is>
      </c>
      <c r="C9" s="29" t="inlineStr">
        <is>
          <t>Louis Dubois</t>
        </is>
      </c>
      <c r="D9" s="29" t="inlineStr">
        <is>
          <t>Sécurité</t>
        </is>
      </c>
      <c r="F9" s="12" t="inlineStr">
        <is>
          <t>Reporté</t>
        </is>
      </c>
      <c r="J9" s="12" t="inlineStr">
        <is>
          <t>Lille</t>
        </is>
      </c>
    </row>
    <row r="10">
      <c r="A10" s="28" t="inlineStr">
        <is>
          <t>Nantes Métropole</t>
        </is>
      </c>
      <c r="B10" s="28" t="inlineStr">
        <is>
          <t>Nantes</t>
        </is>
      </c>
      <c r="C10" s="28" t="inlineStr">
        <is>
          <t>Chloé Simon</t>
        </is>
      </c>
      <c r="D10" s="28" t="inlineStr">
        <is>
          <t>Infrastructure</t>
        </is>
      </c>
      <c r="J10" s="9" t="inlineStr">
        <is>
          <t>Nantes</t>
        </is>
      </c>
    </row>
    <row r="11">
      <c r="A11" s="29" t="inlineStr">
        <is>
          <t>Eurométropole de Strasbourg</t>
        </is>
      </c>
      <c r="B11" s="29" t="inlineStr">
        <is>
          <t>Strasbourg</t>
        </is>
      </c>
      <c r="C11" s="29" t="inlineStr">
        <is>
          <t>Nathan Laurent</t>
        </is>
      </c>
      <c r="D11" s="29" t="inlineStr">
        <is>
          <t>Support</t>
        </is>
      </c>
      <c r="J11" s="12" t="inlineStr">
        <is>
          <t>Strasbourg</t>
        </is>
      </c>
    </row>
    <row r="12">
      <c r="A12" s="28" t="inlineStr">
        <is>
          <t>Centre Hospitalier de Nice</t>
        </is>
      </c>
      <c r="B12" s="28" t="inlineStr">
        <is>
          <t>Nice</t>
        </is>
      </c>
      <c r="C12" s="28" t="inlineStr">
        <is>
          <t>Manon Garcia</t>
        </is>
      </c>
      <c r="D12" s="28" t="inlineStr">
        <is>
          <t>Réseau</t>
        </is>
      </c>
      <c r="J12" s="9" t="inlineStr">
        <is>
          <t>Nice</t>
        </is>
      </c>
    </row>
    <row r="13">
      <c r="J13" s="12" t="inlineStr">
        <is>
          <t>Rennes</t>
        </is>
      </c>
    </row>
    <row r="15">
      <c r="A15" s="30" t="inlineStr">
        <is>
          <t>Mode d’emploi</t>
        </is>
      </c>
    </row>
    <row r="16" ht="28" customHeight="1">
      <c r="A16" s="31" t="inlineStr">
        <is>
          <t>1. Saisir les nouvelles opérations dans « Planning ».</t>
        </is>
      </c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</row>
    <row r="17" ht="28" customHeight="1">
      <c r="A17" s="31" t="inlineStr">
        <is>
          <t>2. Renseigner les dates au format DD/MM/YYYY.</t>
        </is>
      </c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</row>
    <row r="18" ht="28" customHeight="1">
      <c r="A18" s="31" t="inlineStr">
        <is>
          <t>3. Mettre à jour l’avancement et le statut chaque semaine.</t>
        </is>
      </c>
      <c r="B18" s="32" t="n"/>
      <c r="C18" s="32" t="n"/>
      <c r="D18" s="32" t="n"/>
      <c r="E18" s="32" t="n"/>
      <c r="F18" s="32" t="n"/>
      <c r="G18" s="32" t="n"/>
      <c r="H18" s="32" t="n"/>
      <c r="I18" s="32" t="n"/>
      <c r="J18" s="32" t="n"/>
    </row>
    <row r="19" ht="28" customHeight="1">
      <c r="A19" s="31" t="inlineStr">
        <is>
          <t>4. Vérifier les écarts budgétaires et les dépendances.</t>
        </is>
      </c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</row>
    <row r="20" ht="28" customHeight="1">
      <c r="A20" s="31" t="inlineStr">
        <is>
          <t>5. Consulter le « Tableau de bord » avant le comité de pilotage.</t>
        </is>
      </c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</row>
    <row r="21" ht="46" customHeight="1">
      <c r="A21" s="33" t="inlineStr">
        <is>
          <t>Règles de suivi : conserver les dates prévisionnelles et réelles, assurer la traçabilité des changements, obtenir la validation des responsables et protéger les données conformément au RGPD.</t>
        </is>
      </c>
      <c r="B21" s="34" t="n"/>
      <c r="C21" s="34" t="n"/>
      <c r="D21" s="34" t="n"/>
      <c r="E21" s="34" t="n"/>
      <c r="F21" s="34" t="n"/>
      <c r="G21" s="34" t="n"/>
      <c r="H21" s="34" t="n"/>
      <c r="I21" s="34" t="n"/>
      <c r="J21" s="34" t="n"/>
    </row>
  </sheetData>
  <mergeCells count="7">
    <mergeCell ref="A1:J1"/>
    <mergeCell ref="A16:J16"/>
    <mergeCell ref="A17:J17"/>
    <mergeCell ref="A18:J18"/>
    <mergeCell ref="A19:J19"/>
    <mergeCell ref="A20:J20"/>
    <mergeCell ref="A21:J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2026-09-07T09:01:36Z</dcterms:created>
  <dcterms:modified xmlns:dcterms="http://purl.org/dc/terms/" xmlns:xsi="http://www.w3.org/2001/XMLSchema-instance" xsi:type="dcterms:W3CDTF">2026-09-07T09:01:36Z</dcterms:modified>
</cp:coreProperties>
</file>