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an d'action"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1">
    <numFmt numFmtId="164" formatCode="#,##0.00&quot; €&quot;"/>
  </numFmts>
  <fonts count="7">
    <font>
      <name val="Calibri"/>
      <family val="2"/>
      <color theme="1"/>
      <sz val="11"/>
      <scheme val="minor"/>
    </font>
    <font>
      <name val="Calibri"/>
      <b val="1"/>
      <color rgb="004A2AA5"/>
      <sz val="16"/>
    </font>
    <font>
      <name val="Calibri"/>
      <b val="1"/>
      <color rgb="00FFFFFF"/>
      <sz val="11"/>
    </font>
    <font>
      <name val="Calibri"/>
      <b val="1"/>
      <color rgb="001F2937"/>
      <sz val="11"/>
    </font>
    <font>
      <b val="1"/>
    </font>
    <font>
      <b val="1"/>
      <i val="1"/>
      <color rgb="00DC2626"/>
    </font>
    <font>
      <b val="1"/>
      <i val="1"/>
    </font>
  </fonts>
  <fills count="8">
    <fill>
      <patternFill/>
    </fill>
    <fill>
      <patternFill patternType="gray125"/>
    </fill>
    <fill>
      <patternFill patternType="solid">
        <fgColor rgb="004A2AA5"/>
        <bgColor rgb="004A2AA5"/>
      </patternFill>
    </fill>
    <fill>
      <patternFill patternType="solid">
        <fgColor rgb="00F1EDFB"/>
        <bgColor rgb="00F1EDFB"/>
      </patternFill>
    </fill>
    <fill>
      <patternFill patternType="solid">
        <fgColor rgb="00FFFBEB"/>
        <bgColor rgb="00FFFBEB"/>
      </patternFill>
    </fill>
    <fill>
      <patternFill patternType="solid">
        <fgColor rgb="00FFFFFF"/>
        <bgColor rgb="00FFFFFF"/>
      </patternFill>
    </fill>
    <fill>
      <patternFill patternType="solid">
        <fgColor rgb="00FF6B4A"/>
        <bgColor rgb="00FF6B4A"/>
      </patternFill>
    </fill>
    <fill>
      <patternFill patternType="solid">
        <fgColor rgb="005D3BC4"/>
        <bgColor rgb="005D3BC4"/>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3" borderId="1" applyAlignment="1" pivotButton="0" quotePrefix="0" xfId="0">
      <alignment horizontal="center" vertical="center" wrapText="1"/>
    </xf>
    <xf numFmtId="0" fontId="0" fillId="3" borderId="1" applyAlignment="1" pivotButton="0" quotePrefix="0" xfId="0">
      <alignment horizontal="left" vertical="center" wrapText="1"/>
    </xf>
    <xf numFmtId="9" fontId="0" fillId="3" borderId="1" applyAlignment="1" pivotButton="0" quotePrefix="0" xfId="0">
      <alignment horizontal="center" vertical="center" wrapText="1"/>
    </xf>
    <xf numFmtId="164" fontId="0" fillId="4" borderId="1" applyAlignment="1" pivotButton="0" quotePrefix="0" xfId="0">
      <alignment horizontal="right" vertical="center"/>
    </xf>
    <xf numFmtId="164" fontId="0" fillId="3" borderId="1" applyAlignment="1" pivotButton="0" quotePrefix="0" xfId="0">
      <alignment horizontal="right" vertical="center"/>
    </xf>
    <xf numFmtId="0"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9" fontId="0" fillId="5" borderId="1" applyAlignment="1" pivotButton="0" quotePrefix="0" xfId="0">
      <alignment horizontal="center" vertical="center" wrapText="1"/>
    </xf>
    <xf numFmtId="164" fontId="0" fillId="5" borderId="1" applyAlignment="1" pivotButton="0" quotePrefix="0" xfId="0">
      <alignment horizontal="right" vertical="center"/>
    </xf>
    <xf numFmtId="0" fontId="3" fillId="6" borderId="1" pivotButton="0" quotePrefix="0" xfId="0"/>
    <xf numFmtId="0" fontId="0" fillId="0" borderId="4" pivotButton="0" quotePrefix="0" xfId="0"/>
    <xf numFmtId="0" fontId="0" fillId="0" borderId="5" pivotButton="0" quotePrefix="0" xfId="0"/>
    <xf numFmtId="9" fontId="3" fillId="6" borderId="1" pivotButton="0" quotePrefix="0" xfId="0"/>
    <xf numFmtId="164" fontId="3" fillId="6" borderId="1" pivotButton="0" quotePrefix="0" xfId="0"/>
    <xf numFmtId="0" fontId="4" fillId="0" borderId="0" pivotButton="0" quotePrefix="0" xfId="0"/>
    <xf numFmtId="0" fontId="5" fillId="0" borderId="0" pivotButton="0" quotePrefix="0" xfId="0"/>
    <xf numFmtId="0" fontId="1" fillId="0" borderId="0" pivotButton="0" quotePrefix="0" xfId="0"/>
    <xf numFmtId="0" fontId="0" fillId="3" borderId="1" applyAlignment="1" pivotButton="0" quotePrefix="0" xfId="0">
      <alignment horizontal="right" vertical="center"/>
    </xf>
    <xf numFmtId="0" fontId="0" fillId="5" borderId="1" applyAlignment="1" pivotButton="0" quotePrefix="0" xfId="0">
      <alignment horizontal="right" vertical="center"/>
    </xf>
    <xf numFmtId="9" fontId="0" fillId="3" borderId="1" applyAlignment="1" pivotButton="0" quotePrefix="0" xfId="0">
      <alignment horizontal="right" vertical="center"/>
    </xf>
    <xf numFmtId="0" fontId="2" fillId="7" borderId="0" pivotButton="0" quotePrefix="0" xfId="0"/>
    <xf numFmtId="0" fontId="0" fillId="7" borderId="0" pivotButton="0" quotePrefix="0" xfId="0"/>
    <xf numFmtId="0" fontId="0" fillId="3" borderId="1" pivotButton="0" quotePrefix="0" xfId="0"/>
    <xf numFmtId="0" fontId="0" fillId="5" borderId="1" pivotButton="0" quotePrefix="0" xfId="0"/>
    <xf numFmtId="0" fontId="0" fillId="0" borderId="1" applyAlignment="1" pivotButton="0" quotePrefix="0" xfId="0">
      <alignment horizontal="center" vertical="center" wrapText="1"/>
    </xf>
    <xf numFmtId="0" fontId="4" fillId="3" borderId="1" applyAlignment="1" pivotButton="0" quotePrefix="0" xfId="0">
      <alignment horizontal="left" vertical="center" wrapText="1"/>
    </xf>
    <xf numFmtId="0" fontId="4" fillId="5" borderId="1" applyAlignment="1" pivotButton="0" quotePrefix="0" xfId="0">
      <alignment horizontal="left" vertical="center" wrapText="1"/>
    </xf>
    <xf numFmtId="0" fontId="6" fillId="5" borderId="1" applyAlignment="1" pivotButton="0" quotePrefix="0" xfId="0">
      <alignment horizontal="left" vertical="center" wrapText="1"/>
    </xf>
    <xf numFmtId="0" fontId="6" fillId="3" borderId="1" applyAlignment="1" pivotButton="0" quotePrefix="0" xfId="0">
      <alignment horizontal="left" vertical="center" wrapText="1"/>
    </xf>
  </cellXfs>
  <cellStyles count="1">
    <cellStyle name="Normal" xfId="0" builtinId="0" hidden="0"/>
  </cellStyles>
  <dxfs count="7">
    <dxf>
      <font>
        <b val="1"/>
        <color rgb="0016A34A"/>
      </font>
      <fill>
        <patternFill patternType="solid">
          <fgColor rgb="00D1F2DB"/>
          <bgColor rgb="00D1F2DB"/>
        </patternFill>
      </fill>
    </dxf>
    <dxf>
      <font>
        <b val="1"/>
        <color rgb="00DC2626"/>
      </font>
      <fill>
        <patternFill patternType="solid">
          <fgColor rgb="00FDE2E1"/>
          <bgColor rgb="00FDE2E1"/>
        </patternFill>
      </fill>
    </dxf>
    <dxf>
      <font>
        <b val="1"/>
        <color rgb="00B45309"/>
      </font>
      <fill>
        <patternFill patternType="solid">
          <fgColor rgb="00FEF3C7"/>
          <bgColor rgb="00FEF3C7"/>
        </patternFill>
      </fill>
    </dxf>
    <dxf>
      <fill>
        <patternFill patternType="solid">
          <fgColor rgb="00FDE2E1"/>
          <bgColor rgb="00FDE2E1"/>
        </patternFill>
      </fill>
    </dxf>
    <dxf>
      <fill>
        <patternFill patternType="solid">
          <fgColor rgb="00D1F2DB"/>
          <bgColor rgb="00D1F2DB"/>
        </patternFill>
      </fill>
    </dxf>
    <dxf>
      <font>
        <b val="1"/>
        <color rgb="0016A34A"/>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Répartition des statuts des actions</a:t>
            </a:r>
          </a:p>
        </rich>
      </tx>
    </title>
    <plotArea>
      <pieChart>
        <varyColors val="1"/>
        <ser>
          <idx val="0"/>
          <order val="0"/>
          <tx>
            <strRef>
              <f>'Tableau de bord'!B14</f>
            </strRef>
          </tx>
          <spPr>
            <a:ln xmlns:a="http://schemas.openxmlformats.org/drawingml/2006/main">
              <a:prstDash val="solid"/>
            </a:ln>
          </spPr>
          <cat>
            <numRef>
              <f>'Tableau de bord'!$A$15:$A$17</f>
            </numRef>
          </cat>
          <val>
            <numRef>
              <f>'Tableau de bord'!$B$15:$B$17</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Budget prévu vs réel par action</a:t>
            </a:r>
          </a:p>
        </rich>
      </tx>
    </title>
    <plotArea>
      <barChart>
        <barDir val="col"/>
        <grouping val="clustered"/>
        <ser>
          <idx val="0"/>
          <order val="0"/>
          <tx>
            <strRef>
              <f>'Plan d''action'!J3</f>
            </strRef>
          </tx>
          <spPr>
            <a:solidFill xmlns:a="http://schemas.openxmlformats.org/drawingml/2006/main">
              <a:srgbClr val="4A2AA5"/>
            </a:solidFill>
            <a:ln xmlns:a="http://schemas.openxmlformats.org/drawingml/2006/main">
              <a:prstDash val="solid"/>
            </a:ln>
          </spPr>
          <cat>
            <numRef>
              <f>'Plan d''action'!$B$4:$B$13</f>
            </numRef>
          </cat>
          <val>
            <numRef>
              <f>'Plan d''action'!$J$4:$J$13</f>
            </numRef>
          </val>
        </ser>
        <ser>
          <idx val="1"/>
          <order val="1"/>
          <tx>
            <strRef>
              <f>'Plan d''action'!K3</f>
            </strRef>
          </tx>
          <spPr>
            <a:solidFill xmlns:a="http://schemas.openxmlformats.org/drawingml/2006/main">
              <a:srgbClr val="FF6B4A"/>
            </a:solidFill>
            <a:ln xmlns:a="http://schemas.openxmlformats.org/drawingml/2006/main">
              <a:prstDash val="solid"/>
            </a:ln>
          </spPr>
          <cat>
            <numRef>
              <f>'Plan d''action'!$B$4:$B$13</f>
            </numRef>
          </cat>
          <val>
            <numRef>
              <f>'Plan d''action'!$K$4:$K$13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Action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Avancement des actions (%)</a:t>
            </a:r>
          </a:p>
        </rich>
      </tx>
    </title>
    <plotArea>
      <barChart>
        <barDir val="bar"/>
        <grouping val="clustered"/>
        <ser>
          <idx val="0"/>
          <order val="0"/>
          <tx>
            <strRef>
              <f>'Plan d''action'!I3</f>
            </strRef>
          </tx>
          <spPr>
            <a:solidFill xmlns:a="http://schemas.openxmlformats.org/drawingml/2006/main">
              <a:srgbClr val="5D3BC4"/>
            </a:solidFill>
            <a:ln xmlns:a="http://schemas.openxmlformats.org/drawingml/2006/main">
              <a:prstDash val="solid"/>
            </a:ln>
          </spPr>
          <cat>
            <numRef>
              <f>'Plan d''action'!$B$4:$B$13</f>
            </numRef>
          </cat>
          <val>
            <numRef>
              <f>'Plan d''action'!$I$4:$I$13</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18</row>
      <rowOff>0</rowOff>
    </from>
    <ext cx="720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36</row>
      <rowOff>0</rowOff>
    </from>
    <ext cx="720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6"/>
  <sheetViews>
    <sheetView workbookViewId="0">
      <pane ySplit="3" topLeftCell="A4" activePane="bottomLeft" state="frozen"/>
      <selection pane="bottomLeft" activeCell="A1" sqref="A1"/>
    </sheetView>
  </sheetViews>
  <sheetFormatPr baseColWidth="8" defaultRowHeight="15"/>
  <cols>
    <col width="5" customWidth="1" min="1" max="1"/>
    <col width="30" customWidth="1" min="2" max="2"/>
    <col width="18" customWidth="1" min="3" max="3"/>
    <col width="14" customWidth="1" min="4" max="4"/>
    <col width="12" customWidth="1" min="5" max="5"/>
    <col width="15" customWidth="1" min="6" max="6"/>
    <col width="13" customWidth="1" min="7" max="7"/>
    <col width="13" customWidth="1" min="8" max="8"/>
    <col width="15" customWidth="1" min="9" max="9"/>
    <col width="16" customWidth="1" min="10" max="10"/>
    <col width="16" customWidth="1" min="11" max="11"/>
    <col width="14" customWidth="1" min="12" max="12"/>
    <col width="32" customWidth="1" min="13" max="13"/>
  </cols>
  <sheetData>
    <row r="1" ht="28" customHeight="1">
      <c r="A1" s="1" t="inlineStr">
        <is>
          <t>PLAN D'ACTION — SUIVI DES PROJETS 2026</t>
        </is>
      </c>
    </row>
    <row r="3" ht="30" customHeight="1">
      <c r="A3" s="2" t="inlineStr">
        <is>
          <t>N°</t>
        </is>
      </c>
      <c r="B3" s="2" t="inlineStr">
        <is>
          <t>Action</t>
        </is>
      </c>
      <c r="C3" s="2" t="inlineStr">
        <is>
          <t>Responsable</t>
        </is>
      </c>
      <c r="D3" s="2" t="inlineStr">
        <is>
          <t>Service</t>
        </is>
      </c>
      <c r="E3" s="2" t="inlineStr">
        <is>
          <t>Priorité</t>
        </is>
      </c>
      <c r="F3" s="2" t="inlineStr">
        <is>
          <t>Statut</t>
        </is>
      </c>
      <c r="G3" s="2" t="inlineStr">
        <is>
          <t>Date début</t>
        </is>
      </c>
      <c r="H3" s="2" t="inlineStr">
        <is>
          <t>Date fin</t>
        </is>
      </c>
      <c r="I3" s="2" t="inlineStr">
        <is>
          <t>Avancement (%)</t>
        </is>
      </c>
      <c r="J3" s="2" t="inlineStr">
        <is>
          <t>Budget prévu (€)</t>
        </is>
      </c>
      <c r="K3" s="2" t="inlineStr">
        <is>
          <t>Budget réel (€)</t>
        </is>
      </c>
      <c r="L3" s="2" t="inlineStr">
        <is>
          <t>Écart (€)</t>
        </is>
      </c>
      <c r="M3" s="2" t="inlineStr">
        <is>
          <t>Commentaire</t>
        </is>
      </c>
    </row>
    <row r="4">
      <c r="A4" s="3" t="n">
        <v>1</v>
      </c>
      <c r="B4" s="4" t="inlineStr">
        <is>
          <t>Refonte du site web</t>
        </is>
      </c>
      <c r="C4" s="4" t="inlineStr">
        <is>
          <t>Camille Dubois</t>
        </is>
      </c>
      <c r="D4" s="4" t="inlineStr">
        <is>
          <t>Marketing</t>
        </is>
      </c>
      <c r="E4" s="4" t="inlineStr">
        <is>
          <t>Haute</t>
        </is>
      </c>
      <c r="F4" s="4" t="inlineStr">
        <is>
          <t>En cours</t>
        </is>
      </c>
      <c r="G4" s="3" t="inlineStr">
        <is>
          <t>06/01/2026</t>
        </is>
      </c>
      <c r="H4" s="3" t="inlineStr">
        <is>
          <t>15/03/2026</t>
        </is>
      </c>
      <c r="I4" s="5" t="n">
        <v>0.65</v>
      </c>
      <c r="J4" s="6" t="n">
        <v>12000</v>
      </c>
      <c r="K4" s="6" t="n">
        <v>8200</v>
      </c>
      <c r="L4" s="7">
        <f>K4-J4</f>
        <v/>
      </c>
      <c r="M4" s="4" t="inlineStr">
        <is>
          <t>Prestataire externe validé</t>
        </is>
      </c>
    </row>
    <row r="5">
      <c r="A5" s="8" t="n">
        <v>2</v>
      </c>
      <c r="B5" s="9" t="inlineStr">
        <is>
          <t>Migration CRM</t>
        </is>
      </c>
      <c r="C5" s="9" t="inlineStr">
        <is>
          <t>Lucas Martin</t>
        </is>
      </c>
      <c r="D5" s="9" t="inlineStr">
        <is>
          <t>IT</t>
        </is>
      </c>
      <c r="E5" s="9" t="inlineStr">
        <is>
          <t>Haute</t>
        </is>
      </c>
      <c r="F5" s="9" t="inlineStr">
        <is>
          <t>En cours</t>
        </is>
      </c>
      <c r="G5" s="8" t="inlineStr">
        <is>
          <t>12/01/2026</t>
        </is>
      </c>
      <c r="H5" s="8" t="inlineStr">
        <is>
          <t>30/04/2026</t>
        </is>
      </c>
      <c r="I5" s="10" t="n">
        <v>0.4</v>
      </c>
      <c r="J5" s="6" t="n">
        <v>25000</v>
      </c>
      <c r="K5" s="6" t="n">
        <v>15000</v>
      </c>
      <c r="L5" s="11">
        <f>K5-J5</f>
        <v/>
      </c>
      <c r="M5" s="9" t="inlineStr">
        <is>
          <t>Formation équipe prévue</t>
        </is>
      </c>
    </row>
    <row r="6">
      <c r="A6" s="3" t="n">
        <v>3</v>
      </c>
      <c r="B6" s="4" t="inlineStr">
        <is>
          <t>Campagne recrutement</t>
        </is>
      </c>
      <c r="C6" s="4" t="inlineStr">
        <is>
          <t>Emma Bernard</t>
        </is>
      </c>
      <c r="D6" s="4" t="inlineStr">
        <is>
          <t>RH</t>
        </is>
      </c>
      <c r="E6" s="4" t="inlineStr">
        <is>
          <t>Moyenne</t>
        </is>
      </c>
      <c r="F6" s="4" t="inlineStr">
        <is>
          <t>Terminé</t>
        </is>
      </c>
      <c r="G6" s="3" t="inlineStr">
        <is>
          <t>03/02/2026</t>
        </is>
      </c>
      <c r="H6" s="3" t="inlineStr">
        <is>
          <t>28/02/2026</t>
        </is>
      </c>
      <c r="I6" s="5" t="n">
        <v>1</v>
      </c>
      <c r="J6" s="6" t="n">
        <v>4000</v>
      </c>
      <c r="K6" s="6" t="n">
        <v>3800</v>
      </c>
      <c r="L6" s="7">
        <f>K6-J6</f>
        <v/>
      </c>
      <c r="M6" s="4" t="inlineStr">
        <is>
          <t>5 postes pourvus</t>
        </is>
      </c>
    </row>
    <row r="7">
      <c r="A7" s="8" t="n">
        <v>4</v>
      </c>
      <c r="B7" s="9" t="inlineStr">
        <is>
          <t>Audit sécurité réseau</t>
        </is>
      </c>
      <c r="C7" s="9" t="inlineStr">
        <is>
          <t>Hugo Petit</t>
        </is>
      </c>
      <c r="D7" s="9" t="inlineStr">
        <is>
          <t>IT</t>
        </is>
      </c>
      <c r="E7" s="9" t="inlineStr">
        <is>
          <t>Haute</t>
        </is>
      </c>
      <c r="F7" s="9" t="inlineStr">
        <is>
          <t>Non commencé</t>
        </is>
      </c>
      <c r="G7" s="8" t="inlineStr">
        <is>
          <t>01/04/2026</t>
        </is>
      </c>
      <c r="H7" s="8" t="inlineStr">
        <is>
          <t>30/04/2026</t>
        </is>
      </c>
      <c r="I7" s="10" t="n">
        <v>0</v>
      </c>
      <c r="J7" s="6" t="n">
        <v>6000</v>
      </c>
      <c r="K7" s="6" t="n">
        <v>0</v>
      </c>
      <c r="L7" s="11">
        <f>K7-J7</f>
        <v/>
      </c>
      <c r="M7" s="9" t="inlineStr">
        <is>
          <t>Attente devis</t>
        </is>
      </c>
    </row>
    <row r="8">
      <c r="A8" s="3" t="n">
        <v>5</v>
      </c>
      <c r="B8" s="4" t="inlineStr">
        <is>
          <t>Optimisation stock</t>
        </is>
      </c>
      <c r="C8" s="4" t="inlineStr">
        <is>
          <t>Léa Robert</t>
        </is>
      </c>
      <c r="D8" s="4" t="inlineStr">
        <is>
          <t>Logistique</t>
        </is>
      </c>
      <c r="E8" s="4" t="inlineStr">
        <is>
          <t>Moyenne</t>
        </is>
      </c>
      <c r="F8" s="4" t="inlineStr">
        <is>
          <t>En cours</t>
        </is>
      </c>
      <c r="G8" s="3" t="inlineStr">
        <is>
          <t>10/02/2026</t>
        </is>
      </c>
      <c r="H8" s="3" t="inlineStr">
        <is>
          <t>20/05/2026</t>
        </is>
      </c>
      <c r="I8" s="5" t="n">
        <v>0.55</v>
      </c>
      <c r="J8" s="6" t="n">
        <v>9000</v>
      </c>
      <c r="K8" s="6" t="n">
        <v>5200</v>
      </c>
      <c r="L8" s="7">
        <f>K8-J8</f>
        <v/>
      </c>
      <c r="M8" s="4" t="inlineStr">
        <is>
          <t>Nouveau logiciel testé</t>
        </is>
      </c>
    </row>
    <row r="9">
      <c r="A9" s="8" t="n">
        <v>6</v>
      </c>
      <c r="B9" s="9" t="inlineStr">
        <is>
          <t>Programme fidélité client</t>
        </is>
      </c>
      <c r="C9" s="9" t="inlineStr">
        <is>
          <t>Louis Richard</t>
        </is>
      </c>
      <c r="D9" s="9" t="inlineStr">
        <is>
          <t>Marketing</t>
        </is>
      </c>
      <c r="E9" s="9" t="inlineStr">
        <is>
          <t>Basse</t>
        </is>
      </c>
      <c r="F9" s="9" t="inlineStr">
        <is>
          <t>En cours</t>
        </is>
      </c>
      <c r="G9" s="8" t="inlineStr">
        <is>
          <t>15/01/2026</t>
        </is>
      </c>
      <c r="H9" s="8" t="inlineStr">
        <is>
          <t>30/06/2026</t>
        </is>
      </c>
      <c r="I9" s="10" t="n">
        <v>0.3</v>
      </c>
      <c r="J9" s="6" t="n">
        <v>15000</v>
      </c>
      <c r="K9" s="6" t="n">
        <v>4500</v>
      </c>
      <c r="L9" s="11">
        <f>K9-J9</f>
        <v/>
      </c>
      <c r="M9" s="9" t="inlineStr">
        <is>
          <t>Partenariat en négociation</t>
        </is>
      </c>
    </row>
    <row r="10">
      <c r="A10" s="3" t="n">
        <v>7</v>
      </c>
      <c r="B10" s="4" t="inlineStr">
        <is>
          <t>Formation management</t>
        </is>
      </c>
      <c r="C10" s="4" t="inlineStr">
        <is>
          <t>Chloé Durand</t>
        </is>
      </c>
      <c r="D10" s="4" t="inlineStr">
        <is>
          <t>RH</t>
        </is>
      </c>
      <c r="E10" s="4" t="inlineStr">
        <is>
          <t>Moyenne</t>
        </is>
      </c>
      <c r="F10" s="4" t="inlineStr">
        <is>
          <t>Terminé</t>
        </is>
      </c>
      <c r="G10" s="3" t="inlineStr">
        <is>
          <t>05/03/2026</t>
        </is>
      </c>
      <c r="H10" s="3" t="inlineStr">
        <is>
          <t>07/03/2026</t>
        </is>
      </c>
      <c r="I10" s="5" t="n">
        <v>1</v>
      </c>
      <c r="J10" s="6" t="n">
        <v>3000</v>
      </c>
      <c r="K10" s="6" t="n">
        <v>2950</v>
      </c>
      <c r="L10" s="7">
        <f>K10-J10</f>
        <v/>
      </c>
      <c r="M10" s="4" t="inlineStr">
        <is>
          <t>12 managers formés</t>
        </is>
      </c>
    </row>
    <row r="11">
      <c r="A11" s="8" t="n">
        <v>8</v>
      </c>
      <c r="B11" s="9" t="inlineStr">
        <is>
          <t>Certification qualité ISO</t>
        </is>
      </c>
      <c r="C11" s="9" t="inlineStr">
        <is>
          <t>Nathan Moreau</t>
        </is>
      </c>
      <c r="D11" s="9" t="inlineStr">
        <is>
          <t>Qualité</t>
        </is>
      </c>
      <c r="E11" s="9" t="inlineStr">
        <is>
          <t>Haute</t>
        </is>
      </c>
      <c r="F11" s="9" t="inlineStr">
        <is>
          <t>En cours</t>
        </is>
      </c>
      <c r="G11" s="8" t="inlineStr">
        <is>
          <t>20/01/2026</t>
        </is>
      </c>
      <c r="H11" s="8" t="inlineStr">
        <is>
          <t>31/07/2026</t>
        </is>
      </c>
      <c r="I11" s="10" t="n">
        <v>0.25</v>
      </c>
      <c r="J11" s="6" t="n">
        <v>18000</v>
      </c>
      <c r="K11" s="6" t="n">
        <v>6000</v>
      </c>
      <c r="L11" s="11">
        <f>K11-J11</f>
        <v/>
      </c>
      <c r="M11" s="9" t="inlineStr">
        <is>
          <t>Audit externe planifié</t>
        </is>
      </c>
    </row>
    <row r="12">
      <c r="A12" s="3" t="n">
        <v>9</v>
      </c>
      <c r="B12" s="4" t="inlineStr">
        <is>
          <t>Rénovation showroom</t>
        </is>
      </c>
      <c r="C12" s="4" t="inlineStr">
        <is>
          <t>Manon Simon</t>
        </is>
      </c>
      <c r="D12" s="4" t="inlineStr">
        <is>
          <t>Commercial</t>
        </is>
      </c>
      <c r="E12" s="4" t="inlineStr">
        <is>
          <t>Basse</t>
        </is>
      </c>
      <c r="F12" s="4" t="inlineStr">
        <is>
          <t>Non commencé</t>
        </is>
      </c>
      <c r="G12" s="3" t="inlineStr">
        <is>
          <t>01/05/2026</t>
        </is>
      </c>
      <c r="H12" s="3" t="inlineStr">
        <is>
          <t>30/06/2026</t>
        </is>
      </c>
      <c r="I12" s="5" t="n">
        <v>0</v>
      </c>
      <c r="J12" s="6" t="n">
        <v>20000</v>
      </c>
      <c r="K12" s="6" t="n">
        <v>0</v>
      </c>
      <c r="L12" s="7">
        <f>K12-J12</f>
        <v/>
      </c>
      <c r="M12" s="4" t="inlineStr">
        <is>
          <t>Devis en attente</t>
        </is>
      </c>
    </row>
    <row r="13">
      <c r="A13" s="8" t="n">
        <v>10</v>
      </c>
      <c r="B13" s="9" t="inlineStr">
        <is>
          <t>Lancement application mobile</t>
        </is>
      </c>
      <c r="C13" s="9" t="inlineStr">
        <is>
          <t>Théo Laurent</t>
        </is>
      </c>
      <c r="D13" s="9" t="inlineStr">
        <is>
          <t>IT</t>
        </is>
      </c>
      <c r="E13" s="9" t="inlineStr">
        <is>
          <t>Haute</t>
        </is>
      </c>
      <c r="F13" s="9" t="inlineStr">
        <is>
          <t>En cours</t>
        </is>
      </c>
      <c r="G13" s="8" t="inlineStr">
        <is>
          <t>01/02/2026</t>
        </is>
      </c>
      <c r="H13" s="8" t="inlineStr">
        <is>
          <t>31/08/2026</t>
        </is>
      </c>
      <c r="I13" s="10" t="n">
        <v>0.2</v>
      </c>
      <c r="J13" s="6" t="n">
        <v>30000</v>
      </c>
      <c r="K13" s="6" t="n">
        <v>7000</v>
      </c>
      <c r="L13" s="11">
        <f>K13-J13</f>
        <v/>
      </c>
      <c r="M13" s="9" t="inlineStr">
        <is>
          <t>Cahier des charges finalisé</t>
        </is>
      </c>
    </row>
    <row r="14">
      <c r="A14" s="12" t="n"/>
      <c r="B14" s="12" t="inlineStr">
        <is>
          <t>TOTAL / MOYENNE</t>
        </is>
      </c>
      <c r="C14" s="13" t="n"/>
      <c r="D14" s="13" t="n"/>
      <c r="E14" s="13" t="n"/>
      <c r="F14" s="13" t="n"/>
      <c r="G14" s="13" t="n"/>
      <c r="H14" s="14" t="n"/>
      <c r="I14" s="15">
        <f>AVERAGE(I4:I13)</f>
        <v/>
      </c>
      <c r="J14" s="16">
        <f>SUM(J4:J13)</f>
        <v/>
      </c>
      <c r="K14" s="16">
        <f>SUM(K4:K13)</f>
        <v/>
      </c>
      <c r="L14" s="16">
        <f>K14-J14</f>
        <v/>
      </c>
      <c r="M14" s="12" t="n"/>
    </row>
    <row r="16">
      <c r="B16" s="17" t="inlineStr">
        <is>
          <t>Indicateur de retard :</t>
        </is>
      </c>
      <c r="C16" s="18">
        <f>IF(COUNTIF(F4:F13,"Non commencé")&gt;2,"Attention : plusieurs actions non démarrées","Situation maîtrisée")</f>
        <v/>
      </c>
    </row>
  </sheetData>
  <mergeCells count="2">
    <mergeCell ref="A1:M1"/>
    <mergeCell ref="B14:H14"/>
  </mergeCells>
  <conditionalFormatting sqref="F4:F13">
    <cfRule type="expression" priority="1" dxfId="0" stopIfTrue="1">
      <formula>F4="Terminé"</formula>
    </cfRule>
    <cfRule type="expression" priority="2" dxfId="1" stopIfTrue="1">
      <formula>F4="Non commencé"</formula>
    </cfRule>
    <cfRule type="expression" priority="3" dxfId="2" stopIfTrue="1">
      <formula>F4="En cours"</formula>
    </cfRule>
  </conditionalFormatting>
  <conditionalFormatting sqref="I4:I13">
    <cfRule type="cellIs" priority="4" operator="lessThan" dxfId="3">
      <formula>0.3</formula>
    </cfRule>
    <cfRule type="cellIs" priority="5" operator="greaterThanOrEqual" dxfId="4">
      <formula>0.8</formula>
    </cfRule>
  </conditionalFormatting>
  <conditionalFormatting sqref="L4:L13">
    <cfRule type="cellIs" priority="6" operator="lessThan" dxfId="5">
      <formula>0</formula>
    </cfRule>
    <cfRule type="cellIs" priority="7" operator="greaterThan" dxfId="6">
      <formula>0</formula>
    </cfRule>
  </conditionalFormatting>
  <dataValidations count="2">
    <dataValidation sqref="E4:E13" showErrorMessage="1" showInputMessage="1" allowBlank="1" type="list">
      <formula1>"Haute,Moyenne,Basse"</formula1>
    </dataValidation>
    <dataValidation sqref="F4:F13" showErrorMessage="1" showInputMessage="1" allowBlank="1" type="list">
      <formula1>"Non commencé,En cours,Terminé,En retard"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cols>
    <col width="32" customWidth="1" min="1" max="1"/>
    <col width="18" customWidth="1" min="2" max="2"/>
    <col width="14" customWidth="1" min="3" max="3"/>
    <col width="14" customWidth="1" min="4" max="4"/>
    <col width="14" customWidth="1" min="5" max="5"/>
    <col width="14" customWidth="1" min="6" max="6"/>
    <col width="14" customWidth="1" min="7" max="7"/>
    <col width="14" customWidth="1" min="8" max="8"/>
  </cols>
  <sheetData>
    <row r="1" ht="28" customHeight="1">
      <c r="A1" s="19" t="inlineStr">
        <is>
          <t>TABLEAU DE BORD — SUIVI GLOBAL DU PLAN D'ACTION</t>
        </is>
      </c>
    </row>
    <row r="3">
      <c r="A3" s="2" t="inlineStr">
        <is>
          <t>Indicateur</t>
        </is>
      </c>
      <c r="B3" s="2" t="inlineStr">
        <is>
          <t>Valeur</t>
        </is>
      </c>
    </row>
    <row r="4">
      <c r="A4" s="4" t="inlineStr">
        <is>
          <t>Nombre total d'actions</t>
        </is>
      </c>
      <c r="B4" s="20">
        <f>COUNTA('Plan d'action'!B4:B13)</f>
        <v/>
      </c>
    </row>
    <row r="5">
      <c r="A5" s="9" t="inlineStr">
        <is>
          <t>Actions terminées</t>
        </is>
      </c>
      <c r="B5" s="21">
        <f>COUNTIF('Plan d'action'!F4:F13,"Terminé")</f>
        <v/>
      </c>
    </row>
    <row r="6">
      <c r="A6" s="4" t="inlineStr">
        <is>
          <t>Actions en cours</t>
        </is>
      </c>
      <c r="B6" s="20">
        <f>COUNTIF('Plan d'action'!F4:F13,"En cours")</f>
        <v/>
      </c>
    </row>
    <row r="7">
      <c r="A7" s="9" t="inlineStr">
        <is>
          <t>Actions non commencées</t>
        </is>
      </c>
      <c r="B7" s="21">
        <f>COUNTIF('Plan d'action'!F4:F13,"Non commencé")</f>
        <v/>
      </c>
    </row>
    <row r="8">
      <c r="A8" s="4" t="inlineStr">
        <is>
          <t>Avancement moyen global</t>
        </is>
      </c>
      <c r="B8" s="22">
        <f>AVERAGE('Plan d'action'!I4:I13)</f>
        <v/>
      </c>
    </row>
    <row r="9">
      <c r="A9" s="9" t="inlineStr">
        <is>
          <t>Budget total prévu (€)</t>
        </is>
      </c>
      <c r="B9" s="11">
        <f>SUM('Plan d'action'!J4:J13)</f>
        <v/>
      </c>
    </row>
    <row r="10">
      <c r="A10" s="4" t="inlineStr">
        <is>
          <t>Budget total réel (€)</t>
        </is>
      </c>
      <c r="B10" s="7">
        <f>SUM('Plan d'action'!K4:K13)</f>
        <v/>
      </c>
    </row>
    <row r="11">
      <c r="A11" s="9" t="inlineStr">
        <is>
          <t>Écart budgétaire total (€)</t>
        </is>
      </c>
      <c r="B11" s="11">
        <f>SUM('Plan d'action'!K4:K13)-SUM('Plan d'action'!J4:J13)</f>
        <v/>
      </c>
    </row>
    <row r="14">
      <c r="A14" s="23" t="inlineStr">
        <is>
          <t>Répartition des statuts</t>
        </is>
      </c>
      <c r="B14" s="24" t="n"/>
    </row>
    <row r="15">
      <c r="A15" s="25" t="inlineStr">
        <is>
          <t>Terminé</t>
        </is>
      </c>
      <c r="B15" s="25">
        <f>COUNTIF('Plan d'action'!F4:F13,"Terminé")</f>
        <v/>
      </c>
    </row>
    <row r="16">
      <c r="A16" s="26" t="inlineStr">
        <is>
          <t>En cours</t>
        </is>
      </c>
      <c r="B16" s="26">
        <f>COUNTIF('Plan d'action'!F4:F13,"En cours")</f>
        <v/>
      </c>
    </row>
    <row r="17">
      <c r="A17" s="25" t="inlineStr">
        <is>
          <t>Non commencé</t>
        </is>
      </c>
      <c r="B17" s="25">
        <f>COUNTIF('Plan d'action'!F4:F13,"Non commencé")</f>
        <v/>
      </c>
    </row>
  </sheetData>
  <mergeCells count="2">
    <mergeCell ref="A1:H1"/>
    <mergeCell ref="A14:B14"/>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24" customWidth="1" min="1" max="1"/>
    <col width="24" customWidth="1" min="2" max="2"/>
    <col width="24" customWidth="1" min="3" max="3"/>
    <col width="24" customWidth="1" min="4" max="4"/>
  </cols>
  <sheetData>
    <row r="1" ht="28" customHeight="1">
      <c r="A1" s="19" t="inlineStr">
        <is>
          <t>MODE D'EMPLOI — PLAN D'ACTION EXCEL</t>
        </is>
      </c>
    </row>
    <row r="3">
      <c r="A3" s="2" t="inlineStr">
        <is>
          <t>Onglet</t>
        </is>
      </c>
      <c r="B3" s="2" t="inlineStr">
        <is>
          <t>Description</t>
        </is>
      </c>
      <c r="C3" s="27" t="n"/>
      <c r="D3" s="27" t="n"/>
    </row>
    <row r="4" ht="45" customHeight="1">
      <c r="A4" s="28" t="inlineStr">
        <is>
          <t>Plan d'action</t>
        </is>
      </c>
      <c r="B4" s="4" t="inlineStr">
        <is>
          <t>Liste des actions à mener avec responsable, service, priorité, statut, dates, avancement et budget. Les colonnes Budget réel (K) et Budget prévu (J) sont éditables (fond jaune pâle). L'écart (colonne L) et le total (ligne finale) se calculent automatiquement.</t>
        </is>
      </c>
      <c r="C4" s="4" t="n"/>
      <c r="D4" s="4" t="n"/>
    </row>
    <row r="5" ht="45" customHeight="1">
      <c r="A5" s="29" t="inlineStr">
        <is>
          <t>Tableau de bord</t>
        </is>
      </c>
      <c r="B5" s="9" t="inlineStr">
        <is>
          <t>Synthèse des indicateurs clés (nombre d'actions, avancement moyen, budgets) et graphiques : répartition des statuts (camembert), comparaison budget prévu/réel (histogramme) et avancement par action.</t>
        </is>
      </c>
      <c r="C5" s="9" t="n"/>
      <c r="D5" s="9" t="n"/>
    </row>
    <row r="6" ht="45" customHeight="1">
      <c r="A6" s="28" t="inlineStr">
        <is>
          <t>Mode d'emploi</t>
        </is>
      </c>
      <c r="B6" s="4" t="inlineStr">
        <is>
          <t>Cette page. Explique le fonctionnement du fichier et la signification de chaque colonne.</t>
        </is>
      </c>
      <c r="C6" s="4" t="n"/>
      <c r="D6" s="4" t="n"/>
    </row>
    <row r="8">
      <c r="A8" s="23" t="inlineStr">
        <is>
          <t>Détail des colonnes du Plan d'action</t>
        </is>
      </c>
      <c r="B8" s="24" t="n"/>
      <c r="C8" s="24" t="n"/>
      <c r="D8" s="24" t="n"/>
    </row>
    <row r="9" ht="32" customHeight="1">
      <c r="A9" s="30" t="inlineStr">
        <is>
          <t>N°</t>
        </is>
      </c>
      <c r="B9" s="9" t="inlineStr">
        <is>
          <t>Numéro séquentiel de l'action.</t>
        </is>
      </c>
      <c r="C9" s="9" t="n"/>
      <c r="D9" s="9" t="n"/>
    </row>
    <row r="10" ht="32" customHeight="1">
      <c r="A10" s="31" t="inlineStr">
        <is>
          <t>Action</t>
        </is>
      </c>
      <c r="B10" s="4" t="inlineStr">
        <is>
          <t>Nom ou description courte de l'action à réaliser.</t>
        </is>
      </c>
      <c r="C10" s="4" t="n"/>
      <c r="D10" s="4" t="n"/>
    </row>
    <row r="11" ht="32" customHeight="1">
      <c r="A11" s="30" t="inlineStr">
        <is>
          <t>Responsable</t>
        </is>
      </c>
      <c r="B11" s="9" t="inlineStr">
        <is>
          <t>Personne en charge du suivi de l'action.</t>
        </is>
      </c>
      <c r="C11" s="9" t="n"/>
      <c r="D11" s="9" t="n"/>
    </row>
    <row r="12" ht="32" customHeight="1">
      <c r="A12" s="31" t="inlineStr">
        <is>
          <t>Service</t>
        </is>
      </c>
      <c r="B12" s="4" t="inlineStr">
        <is>
          <t>Département concerné (Marketing, IT, RH, etc.).</t>
        </is>
      </c>
      <c r="C12" s="4" t="n"/>
      <c r="D12" s="4" t="n"/>
    </row>
    <row r="13" ht="32" customHeight="1">
      <c r="A13" s="30" t="inlineStr">
        <is>
          <t>Priorité</t>
        </is>
      </c>
      <c r="B13" s="9" t="inlineStr">
        <is>
          <t>Niveau de priorité : Haute, Moyenne ou Basse (liste déroulante).</t>
        </is>
      </c>
      <c r="C13" s="9" t="n"/>
      <c r="D13" s="9" t="n"/>
    </row>
    <row r="14" ht="32" customHeight="1">
      <c r="A14" s="31" t="inlineStr">
        <is>
          <t>Statut</t>
        </is>
      </c>
      <c r="B14" s="4" t="inlineStr">
        <is>
          <t>État d'avancement : Non commencé, En cours, Terminé, En retard (liste déroulante, couleur automatique).</t>
        </is>
      </c>
      <c r="C14" s="4" t="n"/>
      <c r="D14" s="4" t="n"/>
    </row>
    <row r="15" ht="32" customHeight="1">
      <c r="A15" s="30" t="inlineStr">
        <is>
          <t>Date début / Date fin</t>
        </is>
      </c>
      <c r="B15" s="9" t="inlineStr">
        <is>
          <t>Dates de début et de fin prévues de l'action, au format JJ/MM/AAAA.</t>
        </is>
      </c>
      <c r="C15" s="9" t="n"/>
      <c r="D15" s="9" t="n"/>
    </row>
    <row r="16" ht="32" customHeight="1">
      <c r="A16" s="31" t="inlineStr">
        <is>
          <t>Avancement (%)</t>
        </is>
      </c>
      <c r="B16" s="4" t="inlineStr">
        <is>
          <t>Pourcentage d'avancement de l'action, saisi manuellement (0 à 100%).</t>
        </is>
      </c>
      <c r="C16" s="4" t="n"/>
      <c r="D16" s="4" t="n"/>
    </row>
    <row r="17" ht="32" customHeight="1">
      <c r="A17" s="30" t="inlineStr">
        <is>
          <t>Budget prévu / réel (€)</t>
        </is>
      </c>
      <c r="B17" s="9" t="inlineStr">
        <is>
          <t>Montants budgétaires estimés et réellement engagés.</t>
        </is>
      </c>
      <c r="C17" s="9" t="n"/>
      <c r="D17" s="9" t="n"/>
    </row>
    <row r="18" ht="32" customHeight="1">
      <c r="A18" s="31" t="inlineStr">
        <is>
          <t>Écart (€)</t>
        </is>
      </c>
      <c r="B18" s="4" t="inlineStr">
        <is>
          <t>Calcul automatique = Budget réel - Budget prévu. Rouge si dépassement, vert si économie.</t>
        </is>
      </c>
      <c r="C18" s="4" t="n"/>
      <c r="D18" s="4" t="n"/>
    </row>
    <row r="19" ht="32" customHeight="1">
      <c r="A19" s="30" t="inlineStr">
        <is>
          <t>Commentaire</t>
        </is>
      </c>
      <c r="B19" s="9" t="inlineStr">
        <is>
          <t>Notes libres sur l'avancement ou les points de vigilance.</t>
        </is>
      </c>
      <c r="C19" s="9" t="n"/>
      <c r="D19" s="9" t="n"/>
    </row>
  </sheetData>
  <mergeCells count="17">
    <mergeCell ref="A1:D1"/>
    <mergeCell ref="B3:D3"/>
    <mergeCell ref="B4:D4"/>
    <mergeCell ref="B5:D5"/>
    <mergeCell ref="B6:D6"/>
    <mergeCell ref="A8:D8"/>
    <mergeCell ref="B9:D9"/>
    <mergeCell ref="B10:D10"/>
    <mergeCell ref="B11:D11"/>
    <mergeCell ref="B12:D12"/>
    <mergeCell ref="B13:D13"/>
    <mergeCell ref="B14:D14"/>
    <mergeCell ref="B15:D15"/>
    <mergeCell ref="B16:D16"/>
    <mergeCell ref="B17:D17"/>
    <mergeCell ref="B18:D18"/>
    <mergeCell ref="B19:D1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2026-07-21T15:42:47Z</dcterms:created>
  <dcterms:modified xmlns:dcterms="http://purl.org/dc/terms/" xmlns:xsi="http://www.w3.org/2001/XMLSchema-instance" xsi:type="dcterms:W3CDTF">2026-07-21T15:42:47Z</dcterms:modified>
</cp:coreProperties>
</file>