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gramm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'Organigramme'!$A$3:$O$103</definedName>
    <definedName name="_xlnm._FilterDatabase" localSheetId="1" hidden="1">'Synthèse'!$A$15:$E$25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&quot; €&quot;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A2AA5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1EDF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7" borderId="1" pivotButton="0" quotePrefix="0" xfId="0"/>
    <xf numFmtId="0" fontId="6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Effectif par département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5D3BC4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'Synthèse'!$A$16:$A$25</f>
            </numRef>
          </cat>
          <val>
            <numRef>
              <f>'Synthèse'!$B$16:$B$25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collaborateurs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Département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collaborateurs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1EDF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'Synthèse'!$A$16:$A$25</f>
            </numRef>
          </cat>
          <val>
            <numRef>
              <f>'Synthèse'!$B$16:$B$25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Salaire annuel brut total par département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'Synthèse'!D15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'Synthèse'!$A$16:$A$25</f>
            </numRef>
          </cat>
          <val>
            <numRef>
              <f>'Synthèse'!$D$16:$D$25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Département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35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27" customWidth="1" min="4" max="4"/>
    <col width="23" customWidth="1" min="5" max="5"/>
    <col width="15" customWidth="1" min="6" max="6"/>
    <col width="15" customWidth="1" min="7" max="7"/>
    <col width="24" customWidth="1" min="8" max="8"/>
    <col width="19" customWidth="1" min="9" max="9"/>
    <col width="18" customWidth="1" min="10" max="10"/>
    <col width="16" customWidth="1" min="11" max="11"/>
    <col width="22" customWidth="1" min="12" max="12"/>
    <col width="14" customWidth="1" min="13" max="13"/>
    <col width="16" customWidth="1" min="14" max="14"/>
    <col width="34" customWidth="1" min="15" max="15"/>
  </cols>
  <sheetData>
    <row r="1" ht="28" customHeight="1">
      <c r="A1" s="1" t="inlineStr">
        <is>
          <t>Modèle d’organigramme</t>
        </is>
      </c>
    </row>
    <row r="2" ht="28" customHeight="1">
      <c r="A2" s="2" t="inlineStr">
        <is>
          <t>Saisissez les collaborateurs dans les cellules jaunes. Les colonnes Manager, Niveau hiérarchique et Effectif direct sont calculées automatiquement.</t>
        </is>
      </c>
    </row>
    <row r="3" ht="32" customHeight="1">
      <c r="A3" s="3" t="inlineStr">
        <is>
          <t>ID collaborateur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Fonction</t>
        </is>
      </c>
      <c r="E3" s="3" t="inlineStr">
        <is>
          <t>Département</t>
        </is>
      </c>
      <c r="F3" s="3" t="inlineStr">
        <is>
          <t>Ville</t>
        </is>
      </c>
      <c r="G3" s="3" t="inlineStr">
        <is>
          <t>ID manager</t>
        </is>
      </c>
      <c r="H3" s="3" t="inlineStr">
        <is>
          <t>Manager</t>
        </is>
      </c>
      <c r="I3" s="3" t="inlineStr">
        <is>
          <t>Niveau hiérarchique</t>
        </is>
      </c>
      <c r="J3" s="3" t="inlineStr">
        <is>
          <t>Type de contrat</t>
        </is>
      </c>
      <c r="K3" s="3" t="inlineStr">
        <is>
          <t>Date d’arrivée</t>
        </is>
      </c>
      <c r="L3" s="3" t="inlineStr">
        <is>
          <t>Salaire annuel brut (€)</t>
        </is>
      </c>
      <c r="M3" s="3" t="inlineStr">
        <is>
          <t>Statut</t>
        </is>
      </c>
      <c r="N3" s="3" t="inlineStr">
        <is>
          <t>Effectif direct</t>
        </is>
      </c>
      <c r="O3" s="3" t="inlineStr">
        <is>
          <t>Commentaire</t>
        </is>
      </c>
    </row>
    <row r="4">
      <c r="A4" s="4" t="inlineStr">
        <is>
          <t>DIR001</t>
        </is>
      </c>
      <c r="B4" s="5" t="inlineStr">
        <is>
          <t>Martin</t>
        </is>
      </c>
      <c r="C4" s="5" t="inlineStr">
        <is>
          <t>Camille</t>
        </is>
      </c>
      <c r="D4" s="5" t="inlineStr">
        <is>
          <t>Directrice générale</t>
        </is>
      </c>
      <c r="E4" s="5" t="inlineStr">
        <is>
          <t>Direction générale</t>
        </is>
      </c>
      <c r="F4" s="5" t="inlineStr">
        <is>
          <t>Paris</t>
        </is>
      </c>
      <c r="G4" s="4" t="inlineStr"/>
      <c r="H4" s="6">
        <f>IF(A4="","",IF(G4="","",IFERROR(VLOOKUP(G4,'Organigramme'!$A$4:$C$103,2,FALSE)&amp;" "&amp;VLOOKUP(G4,'Organigramme'!$A$4:$C$103,3,FALSE),"Manager introuvable")))</f>
        <v/>
      </c>
      <c r="I4" s="7">
        <f>IF(A4="","",IF(G4="",1,""))</f>
        <v/>
      </c>
      <c r="J4" s="4" t="inlineStr">
        <is>
          <t>CDI</t>
        </is>
      </c>
      <c r="K4" s="8" t="n">
        <v>46027</v>
      </c>
      <c r="L4" s="9" t="n">
        <v>120000</v>
      </c>
      <c r="M4" s="4" t="inlineStr">
        <is>
          <t>Actif</t>
        </is>
      </c>
      <c r="N4" s="7">
        <f>IF(A4="","",COUNTIF('Organigramme'!$G$4:$G$103,A4))</f>
        <v/>
      </c>
      <c r="O4" s="10" t="inlineStr">
        <is>
          <t>Direction générale</t>
        </is>
      </c>
    </row>
    <row r="5">
      <c r="A5" s="4" t="inlineStr">
        <is>
          <t>COM001</t>
        </is>
      </c>
      <c r="B5" s="5" t="inlineStr">
        <is>
          <t>Bernard</t>
        </is>
      </c>
      <c r="C5" s="5" t="inlineStr">
        <is>
          <t>Lucas</t>
        </is>
      </c>
      <c r="D5" s="5" t="inlineStr">
        <is>
          <t>Directeur commercial</t>
        </is>
      </c>
      <c r="E5" s="5" t="inlineStr">
        <is>
          <t>Commercial</t>
        </is>
      </c>
      <c r="F5" s="5" t="inlineStr">
        <is>
          <t>Lyon</t>
        </is>
      </c>
      <c r="G5" s="4" t="inlineStr">
        <is>
          <t>DIR001</t>
        </is>
      </c>
      <c r="H5" s="11">
        <f>IF(A5="","",IF(G5="","",IFERROR(VLOOKUP(G5,'Organigramme'!$A$4:$C$103,2,FALSE)&amp;" "&amp;VLOOKUP(G5,'Organigramme'!$A$4:$C$103,3,FALSE),"Manager introuvable")))</f>
        <v/>
      </c>
      <c r="I5" s="12">
        <f>IF(A5="","",IF(G5="",1,IFERROR(VLOOKUP(G5,'Organigramme'!$A$4:$I$4,9,FALSE)+1,"")))</f>
        <v/>
      </c>
      <c r="J5" s="4" t="inlineStr">
        <is>
          <t>CDI</t>
        </is>
      </c>
      <c r="K5" s="8" t="n">
        <v>46055</v>
      </c>
      <c r="L5" s="9" t="n">
        <v>78000</v>
      </c>
      <c r="M5" s="4" t="inlineStr">
        <is>
          <t>Actif</t>
        </is>
      </c>
      <c r="N5" s="12">
        <f>IF(A5="","",COUNTIF('Organigramme'!$G$4:$G$103,A5))</f>
        <v/>
      </c>
      <c r="O5" s="10" t="inlineStr">
        <is>
          <t>Responsable de l’équipe commerciale</t>
        </is>
      </c>
    </row>
    <row r="6">
      <c r="A6" s="4" t="inlineStr">
        <is>
          <t>COM002</t>
        </is>
      </c>
      <c r="B6" s="5" t="inlineStr">
        <is>
          <t>Fournier</t>
        </is>
      </c>
      <c r="C6" s="5" t="inlineStr">
        <is>
          <t>Manon</t>
        </is>
      </c>
      <c r="D6" s="5" t="inlineStr">
        <is>
          <t>Chargée de communication</t>
        </is>
      </c>
      <c r="E6" s="5" t="inlineStr">
        <is>
          <t>Communication</t>
        </is>
      </c>
      <c r="F6" s="5" t="inlineStr">
        <is>
          <t>Toulouse</t>
        </is>
      </c>
      <c r="G6" s="4" t="inlineStr">
        <is>
          <t>DIR001</t>
        </is>
      </c>
      <c r="H6" s="6">
        <f>IF(A6="","",IF(G6="","",IFERROR(VLOOKUP(G6,'Organigramme'!$A$4:$C$103,2,FALSE)&amp;" "&amp;VLOOKUP(G6,'Organigramme'!$A$4:$C$103,3,FALSE),"Manager introuvable")))</f>
        <v/>
      </c>
      <c r="I6" s="7">
        <f>IF(A6="","",IF(G6="",1,IFERROR(VLOOKUP(G6,'Organigramme'!$A$4:$I$5,9,FALSE)+1,"")))</f>
        <v/>
      </c>
      <c r="J6" s="4" t="inlineStr">
        <is>
          <t>CDI</t>
        </is>
      </c>
      <c r="K6" s="8" t="n">
        <v>46069</v>
      </c>
      <c r="L6" s="9" t="n">
        <v>41000</v>
      </c>
      <c r="M6" s="4" t="inlineStr">
        <is>
          <t>Actif</t>
        </is>
      </c>
      <c r="N6" s="7">
        <f>IF(A6="","",COUNTIF('Organigramme'!$G$4:$G$103,A6))</f>
        <v/>
      </c>
      <c r="O6" s="10" t="inlineStr">
        <is>
          <t>Communication interne et externe</t>
        </is>
      </c>
    </row>
    <row r="7">
      <c r="A7" s="4" t="inlineStr">
        <is>
          <t>FIN001</t>
        </is>
      </c>
      <c r="B7" s="5" t="inlineStr">
        <is>
          <t>Leroy</t>
        </is>
      </c>
      <c r="C7" s="5" t="inlineStr">
        <is>
          <t>Hugo</t>
        </is>
      </c>
      <c r="D7" s="5" t="inlineStr">
        <is>
          <t>Responsable financier</t>
        </is>
      </c>
      <c r="E7" s="5" t="inlineStr">
        <is>
          <t>Finance</t>
        </is>
      </c>
      <c r="F7" s="5" t="inlineStr">
        <is>
          <t>Bordeaux</t>
        </is>
      </c>
      <c r="G7" s="4" t="inlineStr">
        <is>
          <t>DIR001</t>
        </is>
      </c>
      <c r="H7" s="11">
        <f>IF(A7="","",IF(G7="","",IFERROR(VLOOKUP(G7,'Organigramme'!$A$4:$C$103,2,FALSE)&amp;" "&amp;VLOOKUP(G7,'Organigramme'!$A$4:$C$103,3,FALSE),"Manager introuvable")))</f>
        <v/>
      </c>
      <c r="I7" s="12">
        <f>IF(A7="","",IF(G7="",1,IFERROR(VLOOKUP(G7,'Organigramme'!$A$4:$I$6,9,FALSE)+1,"")))</f>
        <v/>
      </c>
      <c r="J7" s="4" t="inlineStr">
        <is>
          <t>CDI</t>
        </is>
      </c>
      <c r="K7" s="8" t="n">
        <v>46090</v>
      </c>
      <c r="L7" s="9" t="n">
        <v>68000</v>
      </c>
      <c r="M7" s="4" t="inlineStr">
        <is>
          <t>Actif</t>
        </is>
      </c>
      <c r="N7" s="12">
        <f>IF(A7="","",COUNTIF('Organigramme'!$G$4:$G$103,A7))</f>
        <v/>
      </c>
      <c r="O7" s="10" t="inlineStr">
        <is>
          <t>Responsable financier</t>
        </is>
      </c>
    </row>
    <row r="8">
      <c r="A8" s="4" t="inlineStr">
        <is>
          <t>RH001</t>
        </is>
      </c>
      <c r="B8" s="5" t="inlineStr">
        <is>
          <t>Dubois</t>
        </is>
      </c>
      <c r="C8" s="5" t="inlineStr">
        <is>
          <t>Emma</t>
        </is>
      </c>
      <c r="D8" s="5" t="inlineStr">
        <is>
          <t>Responsable RH</t>
        </is>
      </c>
      <c r="E8" s="5" t="inlineStr">
        <is>
          <t>Ressources humaines</t>
        </is>
      </c>
      <c r="F8" s="5" t="inlineStr">
        <is>
          <t>Paris</t>
        </is>
      </c>
      <c r="G8" s="4" t="inlineStr">
        <is>
          <t>DIR001</t>
        </is>
      </c>
      <c r="H8" s="6">
        <f>IF(A8="","",IF(G8="","",IFERROR(VLOOKUP(G8,'Organigramme'!$A$4:$C$103,2,FALSE)&amp;" "&amp;VLOOKUP(G8,'Organigramme'!$A$4:$C$103,3,FALSE),"Manager introuvable")))</f>
        <v/>
      </c>
      <c r="I8" s="7">
        <f>IF(A8="","",IF(G8="",1,IFERROR(VLOOKUP(G8,'Organigramme'!$A$4:$I$7,9,FALSE)+1,"")))</f>
        <v/>
      </c>
      <c r="J8" s="4" t="inlineStr">
        <is>
          <t>CDI</t>
        </is>
      </c>
      <c r="K8" s="8" t="n">
        <v>46104</v>
      </c>
      <c r="L8" s="9" t="n">
        <v>64000</v>
      </c>
      <c r="M8" s="4" t="inlineStr">
        <is>
          <t>Actif</t>
        </is>
      </c>
      <c r="N8" s="7">
        <f>IF(A8="","",COUNTIF('Organigramme'!$G$4:$G$103,A8))</f>
        <v/>
      </c>
      <c r="O8" s="10" t="inlineStr">
        <is>
          <t>Gestion des ressources humaines</t>
        </is>
      </c>
    </row>
    <row r="9">
      <c r="A9" s="4" t="inlineStr">
        <is>
          <t>TEC001</t>
        </is>
      </c>
      <c r="B9" s="5" t="inlineStr">
        <is>
          <t>Roux</t>
        </is>
      </c>
      <c r="C9" s="5" t="inlineStr">
        <is>
          <t>Nathan</t>
        </is>
      </c>
      <c r="D9" s="5" t="inlineStr">
        <is>
          <t>Développeur</t>
        </is>
      </c>
      <c r="E9" s="5" t="inlineStr">
        <is>
          <t>Technologie</t>
        </is>
      </c>
      <c r="F9" s="5" t="inlineStr">
        <is>
          <t>Nantes</t>
        </is>
      </c>
      <c r="G9" s="4" t="inlineStr">
        <is>
          <t>DIR001</t>
        </is>
      </c>
      <c r="H9" s="11">
        <f>IF(A9="","",IF(G9="","",IFERROR(VLOOKUP(G9,'Organigramme'!$A$4:$C$103,2,FALSE)&amp;" "&amp;VLOOKUP(G9,'Organigramme'!$A$4:$C$103,3,FALSE),"Manager introuvable")))</f>
        <v/>
      </c>
      <c r="I9" s="12">
        <f>IF(A9="","",IF(G9="",1,IFERROR(VLOOKUP(G9,'Organigramme'!$A$4:$I$8,9,FALSE)+1,"")))</f>
        <v/>
      </c>
      <c r="J9" s="4" t="inlineStr">
        <is>
          <t>CDI</t>
        </is>
      </c>
      <c r="K9" s="8" t="n">
        <v>46118</v>
      </c>
      <c r="L9" s="9" t="n">
        <v>48000</v>
      </c>
      <c r="M9" s="4" t="inlineStr">
        <is>
          <t>Actif</t>
        </is>
      </c>
      <c r="N9" s="12">
        <f>IF(A9="","",COUNTIF('Organigramme'!$G$4:$G$103,A9))</f>
        <v/>
      </c>
      <c r="O9" s="10" t="inlineStr">
        <is>
          <t>Développement applicatif</t>
        </is>
      </c>
    </row>
    <row r="10">
      <c r="A10" s="4" t="inlineStr">
        <is>
          <t>COM003</t>
        </is>
      </c>
      <c r="B10" s="5" t="inlineStr">
        <is>
          <t>Garcia</t>
        </is>
      </c>
      <c r="C10" s="5" t="inlineStr">
        <is>
          <t>Louis</t>
        </is>
      </c>
      <c r="D10" s="5" t="inlineStr">
        <is>
          <t>Commercial</t>
        </is>
      </c>
      <c r="E10" s="5" t="inlineStr">
        <is>
          <t>Commercial</t>
        </is>
      </c>
      <c r="F10" s="5" t="inlineStr">
        <is>
          <t>Lyon</t>
        </is>
      </c>
      <c r="G10" s="4" t="inlineStr">
        <is>
          <t>COM001</t>
        </is>
      </c>
      <c r="H10" s="6">
        <f>IF(A10="","",IF(G10="","",IFERROR(VLOOKUP(G10,'Organigramme'!$A$4:$C$103,2,FALSE)&amp;" "&amp;VLOOKUP(G10,'Organigramme'!$A$4:$C$103,3,FALSE),"Manager introuvable")))</f>
        <v/>
      </c>
      <c r="I10" s="7">
        <f>IF(A10="","",IF(G10="",1,IFERROR(VLOOKUP(G10,'Organigramme'!$A$4:$I$9,9,FALSE)+1,"")))</f>
        <v/>
      </c>
      <c r="J10" s="4" t="inlineStr">
        <is>
          <t>CDI</t>
        </is>
      </c>
      <c r="K10" s="8" t="n">
        <v>46146</v>
      </c>
      <c r="L10" s="9" t="n">
        <v>42000</v>
      </c>
      <c r="M10" s="4" t="inlineStr">
        <is>
          <t>Actif</t>
        </is>
      </c>
      <c r="N10" s="7">
        <f>IF(A10="","",COUNTIF('Organigramme'!$G$4:$G$103,A10))</f>
        <v/>
      </c>
      <c r="O10" s="10" t="inlineStr">
        <is>
          <t>Secteur Rhône-Alpes</t>
        </is>
      </c>
    </row>
    <row r="11">
      <c r="A11" s="4" t="inlineStr">
        <is>
          <t>COM004</t>
        </is>
      </c>
      <c r="B11" s="5" t="inlineStr">
        <is>
          <t>Girard</t>
        </is>
      </c>
      <c r="C11" s="5" t="inlineStr">
        <is>
          <t>Théo</t>
        </is>
      </c>
      <c r="D11" s="5" t="inlineStr">
        <is>
          <t>Assistant commercial</t>
        </is>
      </c>
      <c r="E11" s="5" t="inlineStr">
        <is>
          <t>Commercial</t>
        </is>
      </c>
      <c r="F11" s="5" t="inlineStr">
        <is>
          <t>Lyon</t>
        </is>
      </c>
      <c r="G11" s="4" t="inlineStr">
        <is>
          <t>COM001</t>
        </is>
      </c>
      <c r="H11" s="11">
        <f>IF(A11="","",IF(G11="","",IFERROR(VLOOKUP(G11,'Organigramme'!$A$4:$C$103,2,FALSE)&amp;" "&amp;VLOOKUP(G11,'Organigramme'!$A$4:$C$103,3,FALSE),"Manager introuvable")))</f>
        <v/>
      </c>
      <c r="I11" s="12">
        <f>IF(A11="","",IF(G11="",1,IFERROR(VLOOKUP(G11,'Organigramme'!$A$4:$I$10,9,FALSE)+1,"")))</f>
        <v/>
      </c>
      <c r="J11" s="4" t="inlineStr">
        <is>
          <t>Alternance</t>
        </is>
      </c>
      <c r="K11" s="8" t="n">
        <v>46266</v>
      </c>
      <c r="L11" s="9" t="n">
        <v>24000</v>
      </c>
      <c r="M11" s="4" t="inlineStr">
        <is>
          <t>Suspendu</t>
        </is>
      </c>
      <c r="N11" s="12">
        <f>IF(A11="","",COUNTIF('Organigramme'!$G$4:$G$103,A11))</f>
        <v/>
      </c>
      <c r="O11" s="10" t="inlineStr">
        <is>
          <t>Contrat en alternance</t>
        </is>
      </c>
    </row>
    <row r="12">
      <c r="A12" s="4" t="inlineStr">
        <is>
          <t>FIN002</t>
        </is>
      </c>
      <c r="B12" s="5" t="inlineStr">
        <is>
          <t>Petit</t>
        </is>
      </c>
      <c r="C12" s="5" t="inlineStr">
        <is>
          <t>Chloé</t>
        </is>
      </c>
      <c r="D12" s="5" t="inlineStr">
        <is>
          <t>Contrôleuse de gestion</t>
        </is>
      </c>
      <c r="E12" s="5" t="inlineStr">
        <is>
          <t>Finance</t>
        </is>
      </c>
      <c r="F12" s="5" t="inlineStr">
        <is>
          <t>Bordeaux</t>
        </is>
      </c>
      <c r="G12" s="4" t="inlineStr">
        <is>
          <t>FIN001</t>
        </is>
      </c>
      <c r="H12" s="6">
        <f>IF(A12="","",IF(G12="","",IFERROR(VLOOKUP(G12,'Organigramme'!$A$4:$C$103,2,FALSE)&amp;" "&amp;VLOOKUP(G12,'Organigramme'!$A$4:$C$103,3,FALSE),"Manager introuvable")))</f>
        <v/>
      </c>
      <c r="I12" s="7">
        <f>IF(A12="","",IF(G12="",1,IFERROR(VLOOKUP(G12,'Organigramme'!$A$4:$I$11,9,FALSE)+1,"")))</f>
        <v/>
      </c>
      <c r="J12" s="4" t="inlineStr">
        <is>
          <t>CDI</t>
        </is>
      </c>
      <c r="K12" s="8" t="n">
        <v>46160</v>
      </c>
      <c r="L12" s="9" t="n">
        <v>46000</v>
      </c>
      <c r="M12" s="4" t="inlineStr">
        <is>
          <t>Actif</t>
        </is>
      </c>
      <c r="N12" s="7">
        <f>IF(A12="","",COUNTIF('Organigramme'!$G$4:$G$103,A12))</f>
        <v/>
      </c>
      <c r="O12" s="10" t="inlineStr">
        <is>
          <t>Suivi budgétaire</t>
        </is>
      </c>
    </row>
    <row r="13">
      <c r="A13" s="4" t="inlineStr">
        <is>
          <t>RH002</t>
        </is>
      </c>
      <c r="B13" s="5" t="inlineStr">
        <is>
          <t>Moreau</t>
        </is>
      </c>
      <c r="C13" s="5" t="inlineStr">
        <is>
          <t>Léa</t>
        </is>
      </c>
      <c r="D13" s="5" t="inlineStr">
        <is>
          <t>Chargée de recrutement</t>
        </is>
      </c>
      <c r="E13" s="5" t="inlineStr">
        <is>
          <t>Ressources humaines</t>
        </is>
      </c>
      <c r="F13" s="5" t="inlineStr">
        <is>
          <t>Paris</t>
        </is>
      </c>
      <c r="G13" s="4" t="inlineStr">
        <is>
          <t>RH001</t>
        </is>
      </c>
      <c r="H13" s="11">
        <f>IF(A13="","",IF(G13="","",IFERROR(VLOOKUP(G13,'Organigramme'!$A$4:$C$103,2,FALSE)&amp;" "&amp;VLOOKUP(G13,'Organigramme'!$A$4:$C$103,3,FALSE),"Manager introuvable")))</f>
        <v/>
      </c>
      <c r="I13" s="12">
        <f>IF(A13="","",IF(G13="",1,IFERROR(VLOOKUP(G13,'Organigramme'!$A$4:$I$12,9,FALSE)+1,"")))</f>
        <v/>
      </c>
      <c r="J13" s="4" t="inlineStr">
        <is>
          <t>CDI</t>
        </is>
      </c>
      <c r="K13" s="8" t="n">
        <v>46181</v>
      </c>
      <c r="L13" s="9" t="n">
        <v>39000</v>
      </c>
      <c r="M13" s="4" t="inlineStr">
        <is>
          <t>Actif</t>
        </is>
      </c>
      <c r="N13" s="12">
        <f>IF(A13="","",COUNTIF('Organigramme'!$G$4:$G$103,A13))</f>
        <v/>
      </c>
      <c r="O13" s="10" t="inlineStr">
        <is>
          <t>Recrutement et intégration</t>
        </is>
      </c>
    </row>
    <row r="14">
      <c r="A14" s="4" t="n"/>
      <c r="B14" s="5" t="n"/>
      <c r="C14" s="5" t="n"/>
      <c r="D14" s="5" t="n"/>
      <c r="E14" s="5" t="n"/>
      <c r="F14" s="5" t="n"/>
      <c r="G14" s="4" t="n"/>
      <c r="H14" s="6">
        <f>IF(A14="","",IF(G14="","",IFERROR(VLOOKUP(G14,'Organigramme'!$A$4:$C$103,2,FALSE)&amp;" "&amp;VLOOKUP(G14,'Organigramme'!$A$4:$C$103,3,FALSE),"Manager introuvable")))</f>
        <v/>
      </c>
      <c r="I14" s="7">
        <f>IF(A14="","",IF(G14="",1,IFERROR(VLOOKUP(G14,'Organigramme'!$A$4:$I$13,9,FALSE)+1,"")))</f>
        <v/>
      </c>
      <c r="J14" s="4" t="n"/>
      <c r="K14" s="8" t="n"/>
      <c r="L14" s="9" t="n"/>
      <c r="M14" s="4" t="n"/>
      <c r="N14" s="7">
        <f>IF(A14="","",COUNTIF('Organigramme'!$G$4:$G$103,A14))</f>
        <v/>
      </c>
      <c r="O14" s="10" t="n"/>
    </row>
    <row r="15">
      <c r="A15" s="4" t="n"/>
      <c r="B15" s="5" t="n"/>
      <c r="C15" s="5" t="n"/>
      <c r="D15" s="5" t="n"/>
      <c r="E15" s="5" t="n"/>
      <c r="F15" s="5" t="n"/>
      <c r="G15" s="4" t="n"/>
      <c r="H15" s="11">
        <f>IF(A15="","",IF(G15="","",IFERROR(VLOOKUP(G15,'Organigramme'!$A$4:$C$103,2,FALSE)&amp;" "&amp;VLOOKUP(G15,'Organigramme'!$A$4:$C$103,3,FALSE),"Manager introuvable")))</f>
        <v/>
      </c>
      <c r="I15" s="12">
        <f>IF(A15="","",IF(G15="",1,IFERROR(VLOOKUP(G15,'Organigramme'!$A$4:$I$14,9,FALSE)+1,"")))</f>
        <v/>
      </c>
      <c r="J15" s="4" t="n"/>
      <c r="K15" s="8" t="n"/>
      <c r="L15" s="9" t="n"/>
      <c r="M15" s="4" t="n"/>
      <c r="N15" s="12">
        <f>IF(A15="","",COUNTIF('Organigramme'!$G$4:$G$103,A15))</f>
        <v/>
      </c>
      <c r="O15" s="10" t="n"/>
    </row>
    <row r="16">
      <c r="A16" s="4" t="n"/>
      <c r="B16" s="5" t="n"/>
      <c r="C16" s="5" t="n"/>
      <c r="D16" s="5" t="n"/>
      <c r="E16" s="5" t="n"/>
      <c r="F16" s="5" t="n"/>
      <c r="G16" s="4" t="n"/>
      <c r="H16" s="6">
        <f>IF(A16="","",IF(G16="","",IFERROR(VLOOKUP(G16,'Organigramme'!$A$4:$C$103,2,FALSE)&amp;" "&amp;VLOOKUP(G16,'Organigramme'!$A$4:$C$103,3,FALSE),"Manager introuvable")))</f>
        <v/>
      </c>
      <c r="I16" s="7">
        <f>IF(A16="","",IF(G16="",1,IFERROR(VLOOKUP(G16,'Organigramme'!$A$4:$I$15,9,FALSE)+1,"")))</f>
        <v/>
      </c>
      <c r="J16" s="4" t="n"/>
      <c r="K16" s="8" t="n"/>
      <c r="L16" s="9" t="n"/>
      <c r="M16" s="4" t="n"/>
      <c r="N16" s="7">
        <f>IF(A16="","",COUNTIF('Organigramme'!$G$4:$G$103,A16))</f>
        <v/>
      </c>
      <c r="O16" s="10" t="n"/>
    </row>
    <row r="17">
      <c r="A17" s="4" t="n"/>
      <c r="B17" s="5" t="n"/>
      <c r="C17" s="5" t="n"/>
      <c r="D17" s="5" t="n"/>
      <c r="E17" s="5" t="n"/>
      <c r="F17" s="5" t="n"/>
      <c r="G17" s="4" t="n"/>
      <c r="H17" s="11">
        <f>IF(A17="","",IF(G17="","",IFERROR(VLOOKUP(G17,'Organigramme'!$A$4:$C$103,2,FALSE)&amp;" "&amp;VLOOKUP(G17,'Organigramme'!$A$4:$C$103,3,FALSE),"Manager introuvable")))</f>
        <v/>
      </c>
      <c r="I17" s="12">
        <f>IF(A17="","",IF(G17="",1,IFERROR(VLOOKUP(G17,'Organigramme'!$A$4:$I$16,9,FALSE)+1,"")))</f>
        <v/>
      </c>
      <c r="J17" s="4" t="n"/>
      <c r="K17" s="8" t="n"/>
      <c r="L17" s="9" t="n"/>
      <c r="M17" s="4" t="n"/>
      <c r="N17" s="12">
        <f>IF(A17="","",COUNTIF('Organigramme'!$G$4:$G$103,A17))</f>
        <v/>
      </c>
      <c r="O17" s="10" t="n"/>
    </row>
    <row r="18">
      <c r="A18" s="4" t="n"/>
      <c r="B18" s="5" t="n"/>
      <c r="C18" s="5" t="n"/>
      <c r="D18" s="5" t="n"/>
      <c r="E18" s="5" t="n"/>
      <c r="F18" s="5" t="n"/>
      <c r="G18" s="4" t="n"/>
      <c r="H18" s="6">
        <f>IF(A18="","",IF(G18="","",IFERROR(VLOOKUP(G18,'Organigramme'!$A$4:$C$103,2,FALSE)&amp;" "&amp;VLOOKUP(G18,'Organigramme'!$A$4:$C$103,3,FALSE),"Manager introuvable")))</f>
        <v/>
      </c>
      <c r="I18" s="7">
        <f>IF(A18="","",IF(G18="",1,IFERROR(VLOOKUP(G18,'Organigramme'!$A$4:$I$17,9,FALSE)+1,"")))</f>
        <v/>
      </c>
      <c r="J18" s="4" t="n"/>
      <c r="K18" s="8" t="n"/>
      <c r="L18" s="9" t="n"/>
      <c r="M18" s="4" t="n"/>
      <c r="N18" s="7">
        <f>IF(A18="","",COUNTIF('Organigramme'!$G$4:$G$103,A18))</f>
        <v/>
      </c>
      <c r="O18" s="10" t="n"/>
    </row>
    <row r="19">
      <c r="A19" s="4" t="n"/>
      <c r="B19" s="5" t="n"/>
      <c r="C19" s="5" t="n"/>
      <c r="D19" s="5" t="n"/>
      <c r="E19" s="5" t="n"/>
      <c r="F19" s="5" t="n"/>
      <c r="G19" s="4" t="n"/>
      <c r="H19" s="11">
        <f>IF(A19="","",IF(G19="","",IFERROR(VLOOKUP(G19,'Organigramme'!$A$4:$C$103,2,FALSE)&amp;" "&amp;VLOOKUP(G19,'Organigramme'!$A$4:$C$103,3,FALSE),"Manager introuvable")))</f>
        <v/>
      </c>
      <c r="I19" s="12">
        <f>IF(A19="","",IF(G19="",1,IFERROR(VLOOKUP(G19,'Organigramme'!$A$4:$I$18,9,FALSE)+1,"")))</f>
        <v/>
      </c>
      <c r="J19" s="4" t="n"/>
      <c r="K19" s="8" t="n"/>
      <c r="L19" s="9" t="n"/>
      <c r="M19" s="4" t="n"/>
      <c r="N19" s="12">
        <f>IF(A19="","",COUNTIF('Organigramme'!$G$4:$G$103,A19))</f>
        <v/>
      </c>
      <c r="O19" s="10" t="n"/>
    </row>
    <row r="20">
      <c r="A20" s="4" t="n"/>
      <c r="B20" s="5" t="n"/>
      <c r="C20" s="5" t="n"/>
      <c r="D20" s="5" t="n"/>
      <c r="E20" s="5" t="n"/>
      <c r="F20" s="5" t="n"/>
      <c r="G20" s="4" t="n"/>
      <c r="H20" s="6">
        <f>IF(A20="","",IF(G20="","",IFERROR(VLOOKUP(G20,'Organigramme'!$A$4:$C$103,2,FALSE)&amp;" "&amp;VLOOKUP(G20,'Organigramme'!$A$4:$C$103,3,FALSE),"Manager introuvable")))</f>
        <v/>
      </c>
      <c r="I20" s="7">
        <f>IF(A20="","",IF(G20="",1,IFERROR(VLOOKUP(G20,'Organigramme'!$A$4:$I$19,9,FALSE)+1,"")))</f>
        <v/>
      </c>
      <c r="J20" s="4" t="n"/>
      <c r="K20" s="8" t="n"/>
      <c r="L20" s="9" t="n"/>
      <c r="M20" s="4" t="n"/>
      <c r="N20" s="7">
        <f>IF(A20="","",COUNTIF('Organigramme'!$G$4:$G$103,A20))</f>
        <v/>
      </c>
      <c r="O20" s="10" t="n"/>
    </row>
    <row r="21">
      <c r="A21" s="4" t="n"/>
      <c r="B21" s="5" t="n"/>
      <c r="C21" s="5" t="n"/>
      <c r="D21" s="5" t="n"/>
      <c r="E21" s="5" t="n"/>
      <c r="F21" s="5" t="n"/>
      <c r="G21" s="4" t="n"/>
      <c r="H21" s="11">
        <f>IF(A21="","",IF(G21="","",IFERROR(VLOOKUP(G21,'Organigramme'!$A$4:$C$103,2,FALSE)&amp;" "&amp;VLOOKUP(G21,'Organigramme'!$A$4:$C$103,3,FALSE),"Manager introuvable")))</f>
        <v/>
      </c>
      <c r="I21" s="12">
        <f>IF(A21="","",IF(G21="",1,IFERROR(VLOOKUP(G21,'Organigramme'!$A$4:$I$20,9,FALSE)+1,"")))</f>
        <v/>
      </c>
      <c r="J21" s="4" t="n"/>
      <c r="K21" s="8" t="n"/>
      <c r="L21" s="9" t="n"/>
      <c r="M21" s="4" t="n"/>
      <c r="N21" s="12">
        <f>IF(A21="","",COUNTIF('Organigramme'!$G$4:$G$103,A21))</f>
        <v/>
      </c>
      <c r="O21" s="10" t="n"/>
    </row>
    <row r="22">
      <c r="A22" s="4" t="n"/>
      <c r="B22" s="5" t="n"/>
      <c r="C22" s="5" t="n"/>
      <c r="D22" s="5" t="n"/>
      <c r="E22" s="5" t="n"/>
      <c r="F22" s="5" t="n"/>
      <c r="G22" s="4" t="n"/>
      <c r="H22" s="6">
        <f>IF(A22="","",IF(G22="","",IFERROR(VLOOKUP(G22,'Organigramme'!$A$4:$C$103,2,FALSE)&amp;" "&amp;VLOOKUP(G22,'Organigramme'!$A$4:$C$103,3,FALSE),"Manager introuvable")))</f>
        <v/>
      </c>
      <c r="I22" s="7">
        <f>IF(A22="","",IF(G22="",1,IFERROR(VLOOKUP(G22,'Organigramme'!$A$4:$I$21,9,FALSE)+1,"")))</f>
        <v/>
      </c>
      <c r="J22" s="4" t="n"/>
      <c r="K22" s="8" t="n"/>
      <c r="L22" s="9" t="n"/>
      <c r="M22" s="4" t="n"/>
      <c r="N22" s="7">
        <f>IF(A22="","",COUNTIF('Organigramme'!$G$4:$G$103,A22))</f>
        <v/>
      </c>
      <c r="O22" s="10" t="n"/>
    </row>
    <row r="23">
      <c r="A23" s="4" t="n"/>
      <c r="B23" s="5" t="n"/>
      <c r="C23" s="5" t="n"/>
      <c r="D23" s="5" t="n"/>
      <c r="E23" s="5" t="n"/>
      <c r="F23" s="5" t="n"/>
      <c r="G23" s="4" t="n"/>
      <c r="H23" s="11">
        <f>IF(A23="","",IF(G23="","",IFERROR(VLOOKUP(G23,'Organigramme'!$A$4:$C$103,2,FALSE)&amp;" "&amp;VLOOKUP(G23,'Organigramme'!$A$4:$C$103,3,FALSE),"Manager introuvable")))</f>
        <v/>
      </c>
      <c r="I23" s="12">
        <f>IF(A23="","",IF(G23="",1,IFERROR(VLOOKUP(G23,'Organigramme'!$A$4:$I$22,9,FALSE)+1,"")))</f>
        <v/>
      </c>
      <c r="J23" s="4" t="n"/>
      <c r="K23" s="8" t="n"/>
      <c r="L23" s="9" t="n"/>
      <c r="M23" s="4" t="n"/>
      <c r="N23" s="12">
        <f>IF(A23="","",COUNTIF('Organigramme'!$G$4:$G$103,A23))</f>
        <v/>
      </c>
      <c r="O23" s="10" t="n"/>
    </row>
    <row r="24">
      <c r="A24" s="4" t="n"/>
      <c r="B24" s="5" t="n"/>
      <c r="C24" s="5" t="n"/>
      <c r="D24" s="5" t="n"/>
      <c r="E24" s="5" t="n"/>
      <c r="F24" s="5" t="n"/>
      <c r="G24" s="4" t="n"/>
      <c r="H24" s="6">
        <f>IF(A24="","",IF(G24="","",IFERROR(VLOOKUP(G24,'Organigramme'!$A$4:$C$103,2,FALSE)&amp;" "&amp;VLOOKUP(G24,'Organigramme'!$A$4:$C$103,3,FALSE),"Manager introuvable")))</f>
        <v/>
      </c>
      <c r="I24" s="7">
        <f>IF(A24="","",IF(G24="",1,IFERROR(VLOOKUP(G24,'Organigramme'!$A$4:$I$23,9,FALSE)+1,"")))</f>
        <v/>
      </c>
      <c r="J24" s="4" t="n"/>
      <c r="K24" s="8" t="n"/>
      <c r="L24" s="9" t="n"/>
      <c r="M24" s="4" t="n"/>
      <c r="N24" s="7">
        <f>IF(A24="","",COUNTIF('Organigramme'!$G$4:$G$103,A24))</f>
        <v/>
      </c>
      <c r="O24" s="10" t="n"/>
    </row>
    <row r="25">
      <c r="A25" s="4" t="n"/>
      <c r="B25" s="5" t="n"/>
      <c r="C25" s="5" t="n"/>
      <c r="D25" s="5" t="n"/>
      <c r="E25" s="5" t="n"/>
      <c r="F25" s="5" t="n"/>
      <c r="G25" s="4" t="n"/>
      <c r="H25" s="11">
        <f>IF(A25="","",IF(G25="","",IFERROR(VLOOKUP(G25,'Organigramme'!$A$4:$C$103,2,FALSE)&amp;" "&amp;VLOOKUP(G25,'Organigramme'!$A$4:$C$103,3,FALSE),"Manager introuvable")))</f>
        <v/>
      </c>
      <c r="I25" s="12">
        <f>IF(A25="","",IF(G25="",1,IFERROR(VLOOKUP(G25,'Organigramme'!$A$4:$I$24,9,FALSE)+1,"")))</f>
        <v/>
      </c>
      <c r="J25" s="4" t="n"/>
      <c r="K25" s="8" t="n"/>
      <c r="L25" s="9" t="n"/>
      <c r="M25" s="4" t="n"/>
      <c r="N25" s="12">
        <f>IF(A25="","",COUNTIF('Organigramme'!$G$4:$G$103,A25))</f>
        <v/>
      </c>
      <c r="O25" s="10" t="n"/>
    </row>
    <row r="26">
      <c r="A26" s="4" t="n"/>
      <c r="B26" s="5" t="n"/>
      <c r="C26" s="5" t="n"/>
      <c r="D26" s="5" t="n"/>
      <c r="E26" s="5" t="n"/>
      <c r="F26" s="5" t="n"/>
      <c r="G26" s="4" t="n"/>
      <c r="H26" s="6">
        <f>IF(A26="","",IF(G26="","",IFERROR(VLOOKUP(G26,'Organigramme'!$A$4:$C$103,2,FALSE)&amp;" "&amp;VLOOKUP(G26,'Organigramme'!$A$4:$C$103,3,FALSE),"Manager introuvable")))</f>
        <v/>
      </c>
      <c r="I26" s="7">
        <f>IF(A26="","",IF(G26="",1,IFERROR(VLOOKUP(G26,'Organigramme'!$A$4:$I$25,9,FALSE)+1,"")))</f>
        <v/>
      </c>
      <c r="J26" s="4" t="n"/>
      <c r="K26" s="8" t="n"/>
      <c r="L26" s="9" t="n"/>
      <c r="M26" s="4" t="n"/>
      <c r="N26" s="7">
        <f>IF(A26="","",COUNTIF('Organigramme'!$G$4:$G$103,A26))</f>
        <v/>
      </c>
      <c r="O26" s="10" t="n"/>
    </row>
    <row r="27">
      <c r="A27" s="4" t="n"/>
      <c r="B27" s="5" t="n"/>
      <c r="C27" s="5" t="n"/>
      <c r="D27" s="5" t="n"/>
      <c r="E27" s="5" t="n"/>
      <c r="F27" s="5" t="n"/>
      <c r="G27" s="4" t="n"/>
      <c r="H27" s="11">
        <f>IF(A27="","",IF(G27="","",IFERROR(VLOOKUP(G27,'Organigramme'!$A$4:$C$103,2,FALSE)&amp;" "&amp;VLOOKUP(G27,'Organigramme'!$A$4:$C$103,3,FALSE),"Manager introuvable")))</f>
        <v/>
      </c>
      <c r="I27" s="12">
        <f>IF(A27="","",IF(G27="",1,IFERROR(VLOOKUP(G27,'Organigramme'!$A$4:$I$26,9,FALSE)+1,"")))</f>
        <v/>
      </c>
      <c r="J27" s="4" t="n"/>
      <c r="K27" s="8" t="n"/>
      <c r="L27" s="9" t="n"/>
      <c r="M27" s="4" t="n"/>
      <c r="N27" s="12">
        <f>IF(A27="","",COUNTIF('Organigramme'!$G$4:$G$103,A27))</f>
        <v/>
      </c>
      <c r="O27" s="10" t="n"/>
    </row>
    <row r="28">
      <c r="A28" s="4" t="n"/>
      <c r="B28" s="5" t="n"/>
      <c r="C28" s="5" t="n"/>
      <c r="D28" s="5" t="n"/>
      <c r="E28" s="5" t="n"/>
      <c r="F28" s="5" t="n"/>
      <c r="G28" s="4" t="n"/>
      <c r="H28" s="6">
        <f>IF(A28="","",IF(G28="","",IFERROR(VLOOKUP(G28,'Organigramme'!$A$4:$C$103,2,FALSE)&amp;" "&amp;VLOOKUP(G28,'Organigramme'!$A$4:$C$103,3,FALSE),"Manager introuvable")))</f>
        <v/>
      </c>
      <c r="I28" s="7">
        <f>IF(A28="","",IF(G28="",1,IFERROR(VLOOKUP(G28,'Organigramme'!$A$4:$I$27,9,FALSE)+1,"")))</f>
        <v/>
      </c>
      <c r="J28" s="4" t="n"/>
      <c r="K28" s="8" t="n"/>
      <c r="L28" s="9" t="n"/>
      <c r="M28" s="4" t="n"/>
      <c r="N28" s="7">
        <f>IF(A28="","",COUNTIF('Organigramme'!$G$4:$G$103,A28))</f>
        <v/>
      </c>
      <c r="O28" s="10" t="n"/>
    </row>
    <row r="29">
      <c r="A29" s="4" t="n"/>
      <c r="B29" s="5" t="n"/>
      <c r="C29" s="5" t="n"/>
      <c r="D29" s="5" t="n"/>
      <c r="E29" s="5" t="n"/>
      <c r="F29" s="5" t="n"/>
      <c r="G29" s="4" t="n"/>
      <c r="H29" s="11">
        <f>IF(A29="","",IF(G29="","",IFERROR(VLOOKUP(G29,'Organigramme'!$A$4:$C$103,2,FALSE)&amp;" "&amp;VLOOKUP(G29,'Organigramme'!$A$4:$C$103,3,FALSE),"Manager introuvable")))</f>
        <v/>
      </c>
      <c r="I29" s="12">
        <f>IF(A29="","",IF(G29="",1,IFERROR(VLOOKUP(G29,'Organigramme'!$A$4:$I$28,9,FALSE)+1,"")))</f>
        <v/>
      </c>
      <c r="J29" s="4" t="n"/>
      <c r="K29" s="8" t="n"/>
      <c r="L29" s="9" t="n"/>
      <c r="M29" s="4" t="n"/>
      <c r="N29" s="12">
        <f>IF(A29="","",COUNTIF('Organigramme'!$G$4:$G$103,A29))</f>
        <v/>
      </c>
      <c r="O29" s="10" t="n"/>
    </row>
    <row r="30">
      <c r="A30" s="4" t="n"/>
      <c r="B30" s="5" t="n"/>
      <c r="C30" s="5" t="n"/>
      <c r="D30" s="5" t="n"/>
      <c r="E30" s="5" t="n"/>
      <c r="F30" s="5" t="n"/>
      <c r="G30" s="4" t="n"/>
      <c r="H30" s="6">
        <f>IF(A30="","",IF(G30="","",IFERROR(VLOOKUP(G30,'Organigramme'!$A$4:$C$103,2,FALSE)&amp;" "&amp;VLOOKUP(G30,'Organigramme'!$A$4:$C$103,3,FALSE),"Manager introuvable")))</f>
        <v/>
      </c>
      <c r="I30" s="7">
        <f>IF(A30="","",IF(G30="",1,IFERROR(VLOOKUP(G30,'Organigramme'!$A$4:$I$29,9,FALSE)+1,"")))</f>
        <v/>
      </c>
      <c r="J30" s="4" t="n"/>
      <c r="K30" s="8" t="n"/>
      <c r="L30" s="9" t="n"/>
      <c r="M30" s="4" t="n"/>
      <c r="N30" s="7">
        <f>IF(A30="","",COUNTIF('Organigramme'!$G$4:$G$103,A30))</f>
        <v/>
      </c>
      <c r="O30" s="10" t="n"/>
    </row>
    <row r="31">
      <c r="A31" s="4" t="n"/>
      <c r="B31" s="5" t="n"/>
      <c r="C31" s="5" t="n"/>
      <c r="D31" s="5" t="n"/>
      <c r="E31" s="5" t="n"/>
      <c r="F31" s="5" t="n"/>
      <c r="G31" s="4" t="n"/>
      <c r="H31" s="11">
        <f>IF(A31="","",IF(G31="","",IFERROR(VLOOKUP(G31,'Organigramme'!$A$4:$C$103,2,FALSE)&amp;" "&amp;VLOOKUP(G31,'Organigramme'!$A$4:$C$103,3,FALSE),"Manager introuvable")))</f>
        <v/>
      </c>
      <c r="I31" s="12">
        <f>IF(A31="","",IF(G31="",1,IFERROR(VLOOKUP(G31,'Organigramme'!$A$4:$I$30,9,FALSE)+1,"")))</f>
        <v/>
      </c>
      <c r="J31" s="4" t="n"/>
      <c r="K31" s="8" t="n"/>
      <c r="L31" s="9" t="n"/>
      <c r="M31" s="4" t="n"/>
      <c r="N31" s="12">
        <f>IF(A31="","",COUNTIF('Organigramme'!$G$4:$G$103,A31))</f>
        <v/>
      </c>
      <c r="O31" s="10" t="n"/>
    </row>
    <row r="32">
      <c r="A32" s="4" t="n"/>
      <c r="B32" s="5" t="n"/>
      <c r="C32" s="5" t="n"/>
      <c r="D32" s="5" t="n"/>
      <c r="E32" s="5" t="n"/>
      <c r="F32" s="5" t="n"/>
      <c r="G32" s="4" t="n"/>
      <c r="H32" s="6">
        <f>IF(A32="","",IF(G32="","",IFERROR(VLOOKUP(G32,'Organigramme'!$A$4:$C$103,2,FALSE)&amp;" "&amp;VLOOKUP(G32,'Organigramme'!$A$4:$C$103,3,FALSE),"Manager introuvable")))</f>
        <v/>
      </c>
      <c r="I32" s="7">
        <f>IF(A32="","",IF(G32="",1,IFERROR(VLOOKUP(G32,'Organigramme'!$A$4:$I$31,9,FALSE)+1,"")))</f>
        <v/>
      </c>
      <c r="J32" s="4" t="n"/>
      <c r="K32" s="8" t="n"/>
      <c r="L32" s="9" t="n"/>
      <c r="M32" s="4" t="n"/>
      <c r="N32" s="7">
        <f>IF(A32="","",COUNTIF('Organigramme'!$G$4:$G$103,A32))</f>
        <v/>
      </c>
      <c r="O32" s="10" t="n"/>
    </row>
    <row r="33">
      <c r="A33" s="4" t="n"/>
      <c r="B33" s="5" t="n"/>
      <c r="C33" s="5" t="n"/>
      <c r="D33" s="5" t="n"/>
      <c r="E33" s="5" t="n"/>
      <c r="F33" s="5" t="n"/>
      <c r="G33" s="4" t="n"/>
      <c r="H33" s="11">
        <f>IF(A33="","",IF(G33="","",IFERROR(VLOOKUP(G33,'Organigramme'!$A$4:$C$103,2,FALSE)&amp;" "&amp;VLOOKUP(G33,'Organigramme'!$A$4:$C$103,3,FALSE),"Manager introuvable")))</f>
        <v/>
      </c>
      <c r="I33" s="12">
        <f>IF(A33="","",IF(G33="",1,IFERROR(VLOOKUP(G33,'Organigramme'!$A$4:$I$32,9,FALSE)+1,"")))</f>
        <v/>
      </c>
      <c r="J33" s="4" t="n"/>
      <c r="K33" s="8" t="n"/>
      <c r="L33" s="9" t="n"/>
      <c r="M33" s="4" t="n"/>
      <c r="N33" s="12">
        <f>IF(A33="","",COUNTIF('Organigramme'!$G$4:$G$103,A33))</f>
        <v/>
      </c>
      <c r="O33" s="10" t="n"/>
    </row>
    <row r="34">
      <c r="A34" s="4" t="n"/>
      <c r="B34" s="5" t="n"/>
      <c r="C34" s="5" t="n"/>
      <c r="D34" s="5" t="n"/>
      <c r="E34" s="5" t="n"/>
      <c r="F34" s="5" t="n"/>
      <c r="G34" s="4" t="n"/>
      <c r="H34" s="6">
        <f>IF(A34="","",IF(G34="","",IFERROR(VLOOKUP(G34,'Organigramme'!$A$4:$C$103,2,FALSE)&amp;" "&amp;VLOOKUP(G34,'Organigramme'!$A$4:$C$103,3,FALSE),"Manager introuvable")))</f>
        <v/>
      </c>
      <c r="I34" s="7">
        <f>IF(A34="","",IF(G34="",1,IFERROR(VLOOKUP(G34,'Organigramme'!$A$4:$I$33,9,FALSE)+1,"")))</f>
        <v/>
      </c>
      <c r="J34" s="4" t="n"/>
      <c r="K34" s="8" t="n"/>
      <c r="L34" s="9" t="n"/>
      <c r="M34" s="4" t="n"/>
      <c r="N34" s="7">
        <f>IF(A34="","",COUNTIF('Organigramme'!$G$4:$G$103,A34))</f>
        <v/>
      </c>
      <c r="O34" s="10" t="n"/>
    </row>
    <row r="35">
      <c r="A35" s="4" t="n"/>
      <c r="B35" s="5" t="n"/>
      <c r="C35" s="5" t="n"/>
      <c r="D35" s="5" t="n"/>
      <c r="E35" s="5" t="n"/>
      <c r="F35" s="5" t="n"/>
      <c r="G35" s="4" t="n"/>
      <c r="H35" s="11">
        <f>IF(A35="","",IF(G35="","",IFERROR(VLOOKUP(G35,'Organigramme'!$A$4:$C$103,2,FALSE)&amp;" "&amp;VLOOKUP(G35,'Organigramme'!$A$4:$C$103,3,FALSE),"Manager introuvable")))</f>
        <v/>
      </c>
      <c r="I35" s="12">
        <f>IF(A35="","",IF(G35="",1,IFERROR(VLOOKUP(G35,'Organigramme'!$A$4:$I$34,9,FALSE)+1,"")))</f>
        <v/>
      </c>
      <c r="J35" s="4" t="n"/>
      <c r="K35" s="8" t="n"/>
      <c r="L35" s="9" t="n"/>
      <c r="M35" s="4" t="n"/>
      <c r="N35" s="12">
        <f>IF(A35="","",COUNTIF('Organigramme'!$G$4:$G$103,A35))</f>
        <v/>
      </c>
      <c r="O35" s="10" t="n"/>
    </row>
    <row r="36">
      <c r="A36" s="4" t="n"/>
      <c r="B36" s="5" t="n"/>
      <c r="C36" s="5" t="n"/>
      <c r="D36" s="5" t="n"/>
      <c r="E36" s="5" t="n"/>
      <c r="F36" s="5" t="n"/>
      <c r="G36" s="4" t="n"/>
      <c r="H36" s="6">
        <f>IF(A36="","",IF(G36="","",IFERROR(VLOOKUP(G36,'Organigramme'!$A$4:$C$103,2,FALSE)&amp;" "&amp;VLOOKUP(G36,'Organigramme'!$A$4:$C$103,3,FALSE),"Manager introuvable")))</f>
        <v/>
      </c>
      <c r="I36" s="7">
        <f>IF(A36="","",IF(G36="",1,IFERROR(VLOOKUP(G36,'Organigramme'!$A$4:$I$35,9,FALSE)+1,"")))</f>
        <v/>
      </c>
      <c r="J36" s="4" t="n"/>
      <c r="K36" s="8" t="n"/>
      <c r="L36" s="9" t="n"/>
      <c r="M36" s="4" t="n"/>
      <c r="N36" s="7">
        <f>IF(A36="","",COUNTIF('Organigramme'!$G$4:$G$103,A36))</f>
        <v/>
      </c>
      <c r="O36" s="10" t="n"/>
    </row>
    <row r="37">
      <c r="A37" s="4" t="n"/>
      <c r="B37" s="5" t="n"/>
      <c r="C37" s="5" t="n"/>
      <c r="D37" s="5" t="n"/>
      <c r="E37" s="5" t="n"/>
      <c r="F37" s="5" t="n"/>
      <c r="G37" s="4" t="n"/>
      <c r="H37" s="11">
        <f>IF(A37="","",IF(G37="","",IFERROR(VLOOKUP(G37,'Organigramme'!$A$4:$C$103,2,FALSE)&amp;" "&amp;VLOOKUP(G37,'Organigramme'!$A$4:$C$103,3,FALSE),"Manager introuvable")))</f>
        <v/>
      </c>
      <c r="I37" s="12">
        <f>IF(A37="","",IF(G37="",1,IFERROR(VLOOKUP(G37,'Organigramme'!$A$4:$I$36,9,FALSE)+1,"")))</f>
        <v/>
      </c>
      <c r="J37" s="4" t="n"/>
      <c r="K37" s="8" t="n"/>
      <c r="L37" s="9" t="n"/>
      <c r="M37" s="4" t="n"/>
      <c r="N37" s="12">
        <f>IF(A37="","",COUNTIF('Organigramme'!$G$4:$G$103,A37))</f>
        <v/>
      </c>
      <c r="O37" s="10" t="n"/>
    </row>
    <row r="38">
      <c r="A38" s="4" t="n"/>
      <c r="B38" s="5" t="n"/>
      <c r="C38" s="5" t="n"/>
      <c r="D38" s="5" t="n"/>
      <c r="E38" s="5" t="n"/>
      <c r="F38" s="5" t="n"/>
      <c r="G38" s="4" t="n"/>
      <c r="H38" s="6">
        <f>IF(A38="","",IF(G38="","",IFERROR(VLOOKUP(G38,'Organigramme'!$A$4:$C$103,2,FALSE)&amp;" "&amp;VLOOKUP(G38,'Organigramme'!$A$4:$C$103,3,FALSE),"Manager introuvable")))</f>
        <v/>
      </c>
      <c r="I38" s="7">
        <f>IF(A38="","",IF(G38="",1,IFERROR(VLOOKUP(G38,'Organigramme'!$A$4:$I$37,9,FALSE)+1,"")))</f>
        <v/>
      </c>
      <c r="J38" s="4" t="n"/>
      <c r="K38" s="8" t="n"/>
      <c r="L38" s="9" t="n"/>
      <c r="M38" s="4" t="n"/>
      <c r="N38" s="7">
        <f>IF(A38="","",COUNTIF('Organigramme'!$G$4:$G$103,A38))</f>
        <v/>
      </c>
      <c r="O38" s="10" t="n"/>
    </row>
    <row r="39">
      <c r="A39" s="4" t="n"/>
      <c r="B39" s="5" t="n"/>
      <c r="C39" s="5" t="n"/>
      <c r="D39" s="5" t="n"/>
      <c r="E39" s="5" t="n"/>
      <c r="F39" s="5" t="n"/>
      <c r="G39" s="4" t="n"/>
      <c r="H39" s="11">
        <f>IF(A39="","",IF(G39="","",IFERROR(VLOOKUP(G39,'Organigramme'!$A$4:$C$103,2,FALSE)&amp;" "&amp;VLOOKUP(G39,'Organigramme'!$A$4:$C$103,3,FALSE),"Manager introuvable")))</f>
        <v/>
      </c>
      <c r="I39" s="12">
        <f>IF(A39="","",IF(G39="",1,IFERROR(VLOOKUP(G39,'Organigramme'!$A$4:$I$38,9,FALSE)+1,"")))</f>
        <v/>
      </c>
      <c r="J39" s="4" t="n"/>
      <c r="K39" s="8" t="n"/>
      <c r="L39" s="9" t="n"/>
      <c r="M39" s="4" t="n"/>
      <c r="N39" s="12">
        <f>IF(A39="","",COUNTIF('Organigramme'!$G$4:$G$103,A39))</f>
        <v/>
      </c>
      <c r="O39" s="10" t="n"/>
    </row>
    <row r="40">
      <c r="A40" s="4" t="n"/>
      <c r="B40" s="5" t="n"/>
      <c r="C40" s="5" t="n"/>
      <c r="D40" s="5" t="n"/>
      <c r="E40" s="5" t="n"/>
      <c r="F40" s="5" t="n"/>
      <c r="G40" s="4" t="n"/>
      <c r="H40" s="6">
        <f>IF(A40="","",IF(G40="","",IFERROR(VLOOKUP(G40,'Organigramme'!$A$4:$C$103,2,FALSE)&amp;" "&amp;VLOOKUP(G40,'Organigramme'!$A$4:$C$103,3,FALSE),"Manager introuvable")))</f>
        <v/>
      </c>
      <c r="I40" s="7">
        <f>IF(A40="","",IF(G40="",1,IFERROR(VLOOKUP(G40,'Organigramme'!$A$4:$I$39,9,FALSE)+1,"")))</f>
        <v/>
      </c>
      <c r="J40" s="4" t="n"/>
      <c r="K40" s="8" t="n"/>
      <c r="L40" s="9" t="n"/>
      <c r="M40" s="4" t="n"/>
      <c r="N40" s="7">
        <f>IF(A40="","",COUNTIF('Organigramme'!$G$4:$G$103,A40))</f>
        <v/>
      </c>
      <c r="O40" s="10" t="n"/>
    </row>
    <row r="41">
      <c r="A41" s="4" t="n"/>
      <c r="B41" s="5" t="n"/>
      <c r="C41" s="5" t="n"/>
      <c r="D41" s="5" t="n"/>
      <c r="E41" s="5" t="n"/>
      <c r="F41" s="5" t="n"/>
      <c r="G41" s="4" t="n"/>
      <c r="H41" s="11">
        <f>IF(A41="","",IF(G41="","",IFERROR(VLOOKUP(G41,'Organigramme'!$A$4:$C$103,2,FALSE)&amp;" "&amp;VLOOKUP(G41,'Organigramme'!$A$4:$C$103,3,FALSE),"Manager introuvable")))</f>
        <v/>
      </c>
      <c r="I41" s="12">
        <f>IF(A41="","",IF(G41="",1,IFERROR(VLOOKUP(G41,'Organigramme'!$A$4:$I$40,9,FALSE)+1,"")))</f>
        <v/>
      </c>
      <c r="J41" s="4" t="n"/>
      <c r="K41" s="8" t="n"/>
      <c r="L41" s="9" t="n"/>
      <c r="M41" s="4" t="n"/>
      <c r="N41" s="12">
        <f>IF(A41="","",COUNTIF('Organigramme'!$G$4:$G$103,A41))</f>
        <v/>
      </c>
      <c r="O41" s="10" t="n"/>
    </row>
    <row r="42">
      <c r="A42" s="4" t="n"/>
      <c r="B42" s="5" t="n"/>
      <c r="C42" s="5" t="n"/>
      <c r="D42" s="5" t="n"/>
      <c r="E42" s="5" t="n"/>
      <c r="F42" s="5" t="n"/>
      <c r="G42" s="4" t="n"/>
      <c r="H42" s="6">
        <f>IF(A42="","",IF(G42="","",IFERROR(VLOOKUP(G42,'Organigramme'!$A$4:$C$103,2,FALSE)&amp;" "&amp;VLOOKUP(G42,'Organigramme'!$A$4:$C$103,3,FALSE),"Manager introuvable")))</f>
        <v/>
      </c>
      <c r="I42" s="7">
        <f>IF(A42="","",IF(G42="",1,IFERROR(VLOOKUP(G42,'Organigramme'!$A$4:$I$41,9,FALSE)+1,"")))</f>
        <v/>
      </c>
      <c r="J42" s="4" t="n"/>
      <c r="K42" s="8" t="n"/>
      <c r="L42" s="9" t="n"/>
      <c r="M42" s="4" t="n"/>
      <c r="N42" s="7">
        <f>IF(A42="","",COUNTIF('Organigramme'!$G$4:$G$103,A42))</f>
        <v/>
      </c>
      <c r="O42" s="10" t="n"/>
    </row>
    <row r="43">
      <c r="A43" s="4" t="n"/>
      <c r="B43" s="5" t="n"/>
      <c r="C43" s="5" t="n"/>
      <c r="D43" s="5" t="n"/>
      <c r="E43" s="5" t="n"/>
      <c r="F43" s="5" t="n"/>
      <c r="G43" s="4" t="n"/>
      <c r="H43" s="11">
        <f>IF(A43="","",IF(G43="","",IFERROR(VLOOKUP(G43,'Organigramme'!$A$4:$C$103,2,FALSE)&amp;" "&amp;VLOOKUP(G43,'Organigramme'!$A$4:$C$103,3,FALSE),"Manager introuvable")))</f>
        <v/>
      </c>
      <c r="I43" s="12">
        <f>IF(A43="","",IF(G43="",1,IFERROR(VLOOKUP(G43,'Organigramme'!$A$4:$I$42,9,FALSE)+1,"")))</f>
        <v/>
      </c>
      <c r="J43" s="4" t="n"/>
      <c r="K43" s="8" t="n"/>
      <c r="L43" s="9" t="n"/>
      <c r="M43" s="4" t="n"/>
      <c r="N43" s="12">
        <f>IF(A43="","",COUNTIF('Organigramme'!$G$4:$G$103,A43))</f>
        <v/>
      </c>
      <c r="O43" s="10" t="n"/>
    </row>
    <row r="44">
      <c r="A44" s="4" t="n"/>
      <c r="B44" s="5" t="n"/>
      <c r="C44" s="5" t="n"/>
      <c r="D44" s="5" t="n"/>
      <c r="E44" s="5" t="n"/>
      <c r="F44" s="5" t="n"/>
      <c r="G44" s="4" t="n"/>
      <c r="H44" s="6">
        <f>IF(A44="","",IF(G44="","",IFERROR(VLOOKUP(G44,'Organigramme'!$A$4:$C$103,2,FALSE)&amp;" "&amp;VLOOKUP(G44,'Organigramme'!$A$4:$C$103,3,FALSE),"Manager introuvable")))</f>
        <v/>
      </c>
      <c r="I44" s="7">
        <f>IF(A44="","",IF(G44="",1,IFERROR(VLOOKUP(G44,'Organigramme'!$A$4:$I$43,9,FALSE)+1,"")))</f>
        <v/>
      </c>
      <c r="J44" s="4" t="n"/>
      <c r="K44" s="8" t="n"/>
      <c r="L44" s="9" t="n"/>
      <c r="M44" s="4" t="n"/>
      <c r="N44" s="7">
        <f>IF(A44="","",COUNTIF('Organigramme'!$G$4:$G$103,A44))</f>
        <v/>
      </c>
      <c r="O44" s="10" t="n"/>
    </row>
    <row r="45">
      <c r="A45" s="4" t="n"/>
      <c r="B45" s="5" t="n"/>
      <c r="C45" s="5" t="n"/>
      <c r="D45" s="5" t="n"/>
      <c r="E45" s="5" t="n"/>
      <c r="F45" s="5" t="n"/>
      <c r="G45" s="4" t="n"/>
      <c r="H45" s="11">
        <f>IF(A45="","",IF(G45="","",IFERROR(VLOOKUP(G45,'Organigramme'!$A$4:$C$103,2,FALSE)&amp;" "&amp;VLOOKUP(G45,'Organigramme'!$A$4:$C$103,3,FALSE),"Manager introuvable")))</f>
        <v/>
      </c>
      <c r="I45" s="12">
        <f>IF(A45="","",IF(G45="",1,IFERROR(VLOOKUP(G45,'Organigramme'!$A$4:$I$44,9,FALSE)+1,"")))</f>
        <v/>
      </c>
      <c r="J45" s="4" t="n"/>
      <c r="K45" s="8" t="n"/>
      <c r="L45" s="9" t="n"/>
      <c r="M45" s="4" t="n"/>
      <c r="N45" s="12">
        <f>IF(A45="","",COUNTIF('Organigramme'!$G$4:$G$103,A45))</f>
        <v/>
      </c>
      <c r="O45" s="10" t="n"/>
    </row>
    <row r="46">
      <c r="A46" s="4" t="n"/>
      <c r="B46" s="5" t="n"/>
      <c r="C46" s="5" t="n"/>
      <c r="D46" s="5" t="n"/>
      <c r="E46" s="5" t="n"/>
      <c r="F46" s="5" t="n"/>
      <c r="G46" s="4" t="n"/>
      <c r="H46" s="6">
        <f>IF(A46="","",IF(G46="","",IFERROR(VLOOKUP(G46,'Organigramme'!$A$4:$C$103,2,FALSE)&amp;" "&amp;VLOOKUP(G46,'Organigramme'!$A$4:$C$103,3,FALSE),"Manager introuvable")))</f>
        <v/>
      </c>
      <c r="I46" s="7">
        <f>IF(A46="","",IF(G46="",1,IFERROR(VLOOKUP(G46,'Organigramme'!$A$4:$I$45,9,FALSE)+1,"")))</f>
        <v/>
      </c>
      <c r="J46" s="4" t="n"/>
      <c r="K46" s="8" t="n"/>
      <c r="L46" s="9" t="n"/>
      <c r="M46" s="4" t="n"/>
      <c r="N46" s="7">
        <f>IF(A46="","",COUNTIF('Organigramme'!$G$4:$G$103,A46))</f>
        <v/>
      </c>
      <c r="O46" s="10" t="n"/>
    </row>
    <row r="47">
      <c r="A47" s="4" t="n"/>
      <c r="B47" s="5" t="n"/>
      <c r="C47" s="5" t="n"/>
      <c r="D47" s="5" t="n"/>
      <c r="E47" s="5" t="n"/>
      <c r="F47" s="5" t="n"/>
      <c r="G47" s="4" t="n"/>
      <c r="H47" s="11">
        <f>IF(A47="","",IF(G47="","",IFERROR(VLOOKUP(G47,'Organigramme'!$A$4:$C$103,2,FALSE)&amp;" "&amp;VLOOKUP(G47,'Organigramme'!$A$4:$C$103,3,FALSE),"Manager introuvable")))</f>
        <v/>
      </c>
      <c r="I47" s="12">
        <f>IF(A47="","",IF(G47="",1,IFERROR(VLOOKUP(G47,'Organigramme'!$A$4:$I$46,9,FALSE)+1,"")))</f>
        <v/>
      </c>
      <c r="J47" s="4" t="n"/>
      <c r="K47" s="8" t="n"/>
      <c r="L47" s="9" t="n"/>
      <c r="M47" s="4" t="n"/>
      <c r="N47" s="12">
        <f>IF(A47="","",COUNTIF('Organigramme'!$G$4:$G$103,A47))</f>
        <v/>
      </c>
      <c r="O47" s="10" t="n"/>
    </row>
    <row r="48">
      <c r="A48" s="4" t="n"/>
      <c r="B48" s="5" t="n"/>
      <c r="C48" s="5" t="n"/>
      <c r="D48" s="5" t="n"/>
      <c r="E48" s="5" t="n"/>
      <c r="F48" s="5" t="n"/>
      <c r="G48" s="4" t="n"/>
      <c r="H48" s="6">
        <f>IF(A48="","",IF(G48="","",IFERROR(VLOOKUP(G48,'Organigramme'!$A$4:$C$103,2,FALSE)&amp;" "&amp;VLOOKUP(G48,'Organigramme'!$A$4:$C$103,3,FALSE),"Manager introuvable")))</f>
        <v/>
      </c>
      <c r="I48" s="7">
        <f>IF(A48="","",IF(G48="",1,IFERROR(VLOOKUP(G48,'Organigramme'!$A$4:$I$47,9,FALSE)+1,"")))</f>
        <v/>
      </c>
      <c r="J48" s="4" t="n"/>
      <c r="K48" s="8" t="n"/>
      <c r="L48" s="9" t="n"/>
      <c r="M48" s="4" t="n"/>
      <c r="N48" s="7">
        <f>IF(A48="","",COUNTIF('Organigramme'!$G$4:$G$103,A48))</f>
        <v/>
      </c>
      <c r="O48" s="10" t="n"/>
    </row>
    <row r="49">
      <c r="A49" s="4" t="n"/>
      <c r="B49" s="5" t="n"/>
      <c r="C49" s="5" t="n"/>
      <c r="D49" s="5" t="n"/>
      <c r="E49" s="5" t="n"/>
      <c r="F49" s="5" t="n"/>
      <c r="G49" s="4" t="n"/>
      <c r="H49" s="11">
        <f>IF(A49="","",IF(G49="","",IFERROR(VLOOKUP(G49,'Organigramme'!$A$4:$C$103,2,FALSE)&amp;" "&amp;VLOOKUP(G49,'Organigramme'!$A$4:$C$103,3,FALSE),"Manager introuvable")))</f>
        <v/>
      </c>
      <c r="I49" s="12">
        <f>IF(A49="","",IF(G49="",1,IFERROR(VLOOKUP(G49,'Organigramme'!$A$4:$I$48,9,FALSE)+1,"")))</f>
        <v/>
      </c>
      <c r="J49" s="4" t="n"/>
      <c r="K49" s="8" t="n"/>
      <c r="L49" s="9" t="n"/>
      <c r="M49" s="4" t="n"/>
      <c r="N49" s="12">
        <f>IF(A49="","",COUNTIF('Organigramme'!$G$4:$G$103,A49))</f>
        <v/>
      </c>
      <c r="O49" s="10" t="n"/>
    </row>
    <row r="50">
      <c r="A50" s="4" t="n"/>
      <c r="B50" s="5" t="n"/>
      <c r="C50" s="5" t="n"/>
      <c r="D50" s="5" t="n"/>
      <c r="E50" s="5" t="n"/>
      <c r="F50" s="5" t="n"/>
      <c r="G50" s="4" t="n"/>
      <c r="H50" s="6">
        <f>IF(A50="","",IF(G50="","",IFERROR(VLOOKUP(G50,'Organigramme'!$A$4:$C$103,2,FALSE)&amp;" "&amp;VLOOKUP(G50,'Organigramme'!$A$4:$C$103,3,FALSE),"Manager introuvable")))</f>
        <v/>
      </c>
      <c r="I50" s="7">
        <f>IF(A50="","",IF(G50="",1,IFERROR(VLOOKUP(G50,'Organigramme'!$A$4:$I$49,9,FALSE)+1,"")))</f>
        <v/>
      </c>
      <c r="J50" s="4" t="n"/>
      <c r="K50" s="8" t="n"/>
      <c r="L50" s="9" t="n"/>
      <c r="M50" s="4" t="n"/>
      <c r="N50" s="7">
        <f>IF(A50="","",COUNTIF('Organigramme'!$G$4:$G$103,A50))</f>
        <v/>
      </c>
      <c r="O50" s="10" t="n"/>
    </row>
    <row r="51">
      <c r="A51" s="4" t="n"/>
      <c r="B51" s="5" t="n"/>
      <c r="C51" s="5" t="n"/>
      <c r="D51" s="5" t="n"/>
      <c r="E51" s="5" t="n"/>
      <c r="F51" s="5" t="n"/>
      <c r="G51" s="4" t="n"/>
      <c r="H51" s="11">
        <f>IF(A51="","",IF(G51="","",IFERROR(VLOOKUP(G51,'Organigramme'!$A$4:$C$103,2,FALSE)&amp;" "&amp;VLOOKUP(G51,'Organigramme'!$A$4:$C$103,3,FALSE),"Manager introuvable")))</f>
        <v/>
      </c>
      <c r="I51" s="12">
        <f>IF(A51="","",IF(G51="",1,IFERROR(VLOOKUP(G51,'Organigramme'!$A$4:$I$50,9,FALSE)+1,"")))</f>
        <v/>
      </c>
      <c r="J51" s="4" t="n"/>
      <c r="K51" s="8" t="n"/>
      <c r="L51" s="9" t="n"/>
      <c r="M51" s="4" t="n"/>
      <c r="N51" s="12">
        <f>IF(A51="","",COUNTIF('Organigramme'!$G$4:$G$103,A51))</f>
        <v/>
      </c>
      <c r="O51" s="10" t="n"/>
    </row>
    <row r="52">
      <c r="A52" s="4" t="n"/>
      <c r="B52" s="5" t="n"/>
      <c r="C52" s="5" t="n"/>
      <c r="D52" s="5" t="n"/>
      <c r="E52" s="5" t="n"/>
      <c r="F52" s="5" t="n"/>
      <c r="G52" s="4" t="n"/>
      <c r="H52" s="6">
        <f>IF(A52="","",IF(G52="","",IFERROR(VLOOKUP(G52,'Organigramme'!$A$4:$C$103,2,FALSE)&amp;" "&amp;VLOOKUP(G52,'Organigramme'!$A$4:$C$103,3,FALSE),"Manager introuvable")))</f>
        <v/>
      </c>
      <c r="I52" s="7">
        <f>IF(A52="","",IF(G52="",1,IFERROR(VLOOKUP(G52,'Organigramme'!$A$4:$I$51,9,FALSE)+1,"")))</f>
        <v/>
      </c>
      <c r="J52" s="4" t="n"/>
      <c r="K52" s="8" t="n"/>
      <c r="L52" s="9" t="n"/>
      <c r="M52" s="4" t="n"/>
      <c r="N52" s="7">
        <f>IF(A52="","",COUNTIF('Organigramme'!$G$4:$G$103,A52))</f>
        <v/>
      </c>
      <c r="O52" s="10" t="n"/>
    </row>
    <row r="53">
      <c r="A53" s="4" t="n"/>
      <c r="B53" s="5" t="n"/>
      <c r="C53" s="5" t="n"/>
      <c r="D53" s="5" t="n"/>
      <c r="E53" s="5" t="n"/>
      <c r="F53" s="5" t="n"/>
      <c r="G53" s="4" t="n"/>
      <c r="H53" s="11">
        <f>IF(A53="","",IF(G53="","",IFERROR(VLOOKUP(G53,'Organigramme'!$A$4:$C$103,2,FALSE)&amp;" "&amp;VLOOKUP(G53,'Organigramme'!$A$4:$C$103,3,FALSE),"Manager introuvable")))</f>
        <v/>
      </c>
      <c r="I53" s="12">
        <f>IF(A53="","",IF(G53="",1,IFERROR(VLOOKUP(G53,'Organigramme'!$A$4:$I$52,9,FALSE)+1,"")))</f>
        <v/>
      </c>
      <c r="J53" s="4" t="n"/>
      <c r="K53" s="8" t="n"/>
      <c r="L53" s="9" t="n"/>
      <c r="M53" s="4" t="n"/>
      <c r="N53" s="12">
        <f>IF(A53="","",COUNTIF('Organigramme'!$G$4:$G$103,A53))</f>
        <v/>
      </c>
      <c r="O53" s="10" t="n"/>
    </row>
    <row r="54">
      <c r="A54" s="4" t="n"/>
      <c r="B54" s="5" t="n"/>
      <c r="C54" s="5" t="n"/>
      <c r="D54" s="5" t="n"/>
      <c r="E54" s="5" t="n"/>
      <c r="F54" s="5" t="n"/>
      <c r="G54" s="4" t="n"/>
      <c r="H54" s="6">
        <f>IF(A54="","",IF(G54="","",IFERROR(VLOOKUP(G54,'Organigramme'!$A$4:$C$103,2,FALSE)&amp;" "&amp;VLOOKUP(G54,'Organigramme'!$A$4:$C$103,3,FALSE),"Manager introuvable")))</f>
        <v/>
      </c>
      <c r="I54" s="7">
        <f>IF(A54="","",IF(G54="",1,IFERROR(VLOOKUP(G54,'Organigramme'!$A$4:$I$53,9,FALSE)+1,"")))</f>
        <v/>
      </c>
      <c r="J54" s="4" t="n"/>
      <c r="K54" s="8" t="n"/>
      <c r="L54" s="9" t="n"/>
      <c r="M54" s="4" t="n"/>
      <c r="N54" s="7">
        <f>IF(A54="","",COUNTIF('Organigramme'!$G$4:$G$103,A54))</f>
        <v/>
      </c>
      <c r="O54" s="10" t="n"/>
    </row>
    <row r="55">
      <c r="A55" s="4" t="n"/>
      <c r="B55" s="5" t="n"/>
      <c r="C55" s="5" t="n"/>
      <c r="D55" s="5" t="n"/>
      <c r="E55" s="5" t="n"/>
      <c r="F55" s="5" t="n"/>
      <c r="G55" s="4" t="n"/>
      <c r="H55" s="11">
        <f>IF(A55="","",IF(G55="","",IFERROR(VLOOKUP(G55,'Organigramme'!$A$4:$C$103,2,FALSE)&amp;" "&amp;VLOOKUP(G55,'Organigramme'!$A$4:$C$103,3,FALSE),"Manager introuvable")))</f>
        <v/>
      </c>
      <c r="I55" s="12">
        <f>IF(A55="","",IF(G55="",1,IFERROR(VLOOKUP(G55,'Organigramme'!$A$4:$I$54,9,FALSE)+1,"")))</f>
        <v/>
      </c>
      <c r="J55" s="4" t="n"/>
      <c r="K55" s="8" t="n"/>
      <c r="L55" s="9" t="n"/>
      <c r="M55" s="4" t="n"/>
      <c r="N55" s="12">
        <f>IF(A55="","",COUNTIF('Organigramme'!$G$4:$G$103,A55))</f>
        <v/>
      </c>
      <c r="O55" s="10" t="n"/>
    </row>
    <row r="56">
      <c r="A56" s="4" t="n"/>
      <c r="B56" s="5" t="n"/>
      <c r="C56" s="5" t="n"/>
      <c r="D56" s="5" t="n"/>
      <c r="E56" s="5" t="n"/>
      <c r="F56" s="5" t="n"/>
      <c r="G56" s="4" t="n"/>
      <c r="H56" s="6">
        <f>IF(A56="","",IF(G56="","",IFERROR(VLOOKUP(G56,'Organigramme'!$A$4:$C$103,2,FALSE)&amp;" "&amp;VLOOKUP(G56,'Organigramme'!$A$4:$C$103,3,FALSE),"Manager introuvable")))</f>
        <v/>
      </c>
      <c r="I56" s="7">
        <f>IF(A56="","",IF(G56="",1,IFERROR(VLOOKUP(G56,'Organigramme'!$A$4:$I$55,9,FALSE)+1,"")))</f>
        <v/>
      </c>
      <c r="J56" s="4" t="n"/>
      <c r="K56" s="8" t="n"/>
      <c r="L56" s="9" t="n"/>
      <c r="M56" s="4" t="n"/>
      <c r="N56" s="7">
        <f>IF(A56="","",COUNTIF('Organigramme'!$G$4:$G$103,A56))</f>
        <v/>
      </c>
      <c r="O56" s="10" t="n"/>
    </row>
    <row r="57">
      <c r="A57" s="4" t="n"/>
      <c r="B57" s="5" t="n"/>
      <c r="C57" s="5" t="n"/>
      <c r="D57" s="5" t="n"/>
      <c r="E57" s="5" t="n"/>
      <c r="F57" s="5" t="n"/>
      <c r="G57" s="4" t="n"/>
      <c r="H57" s="11">
        <f>IF(A57="","",IF(G57="","",IFERROR(VLOOKUP(G57,'Organigramme'!$A$4:$C$103,2,FALSE)&amp;" "&amp;VLOOKUP(G57,'Organigramme'!$A$4:$C$103,3,FALSE),"Manager introuvable")))</f>
        <v/>
      </c>
      <c r="I57" s="12">
        <f>IF(A57="","",IF(G57="",1,IFERROR(VLOOKUP(G57,'Organigramme'!$A$4:$I$56,9,FALSE)+1,"")))</f>
        <v/>
      </c>
      <c r="J57" s="4" t="n"/>
      <c r="K57" s="8" t="n"/>
      <c r="L57" s="9" t="n"/>
      <c r="M57" s="4" t="n"/>
      <c r="N57" s="12">
        <f>IF(A57="","",COUNTIF('Organigramme'!$G$4:$G$103,A57))</f>
        <v/>
      </c>
      <c r="O57" s="10" t="n"/>
    </row>
    <row r="58">
      <c r="A58" s="4" t="n"/>
      <c r="B58" s="5" t="n"/>
      <c r="C58" s="5" t="n"/>
      <c r="D58" s="5" t="n"/>
      <c r="E58" s="5" t="n"/>
      <c r="F58" s="5" t="n"/>
      <c r="G58" s="4" t="n"/>
      <c r="H58" s="6">
        <f>IF(A58="","",IF(G58="","",IFERROR(VLOOKUP(G58,'Organigramme'!$A$4:$C$103,2,FALSE)&amp;" "&amp;VLOOKUP(G58,'Organigramme'!$A$4:$C$103,3,FALSE),"Manager introuvable")))</f>
        <v/>
      </c>
      <c r="I58" s="7">
        <f>IF(A58="","",IF(G58="",1,IFERROR(VLOOKUP(G58,'Organigramme'!$A$4:$I$57,9,FALSE)+1,"")))</f>
        <v/>
      </c>
      <c r="J58" s="4" t="n"/>
      <c r="K58" s="8" t="n"/>
      <c r="L58" s="9" t="n"/>
      <c r="M58" s="4" t="n"/>
      <c r="N58" s="7">
        <f>IF(A58="","",COUNTIF('Organigramme'!$G$4:$G$103,A58))</f>
        <v/>
      </c>
      <c r="O58" s="10" t="n"/>
    </row>
    <row r="59">
      <c r="A59" s="4" t="n"/>
      <c r="B59" s="5" t="n"/>
      <c r="C59" s="5" t="n"/>
      <c r="D59" s="5" t="n"/>
      <c r="E59" s="5" t="n"/>
      <c r="F59" s="5" t="n"/>
      <c r="G59" s="4" t="n"/>
      <c r="H59" s="11">
        <f>IF(A59="","",IF(G59="","",IFERROR(VLOOKUP(G59,'Organigramme'!$A$4:$C$103,2,FALSE)&amp;" "&amp;VLOOKUP(G59,'Organigramme'!$A$4:$C$103,3,FALSE),"Manager introuvable")))</f>
        <v/>
      </c>
      <c r="I59" s="12">
        <f>IF(A59="","",IF(G59="",1,IFERROR(VLOOKUP(G59,'Organigramme'!$A$4:$I$58,9,FALSE)+1,"")))</f>
        <v/>
      </c>
      <c r="J59" s="4" t="n"/>
      <c r="K59" s="8" t="n"/>
      <c r="L59" s="9" t="n"/>
      <c r="M59" s="4" t="n"/>
      <c r="N59" s="12">
        <f>IF(A59="","",COUNTIF('Organigramme'!$G$4:$G$103,A59))</f>
        <v/>
      </c>
      <c r="O59" s="10" t="n"/>
    </row>
    <row r="60">
      <c r="A60" s="4" t="n"/>
      <c r="B60" s="5" t="n"/>
      <c r="C60" s="5" t="n"/>
      <c r="D60" s="5" t="n"/>
      <c r="E60" s="5" t="n"/>
      <c r="F60" s="5" t="n"/>
      <c r="G60" s="4" t="n"/>
      <c r="H60" s="6">
        <f>IF(A60="","",IF(G60="","",IFERROR(VLOOKUP(G60,'Organigramme'!$A$4:$C$103,2,FALSE)&amp;" "&amp;VLOOKUP(G60,'Organigramme'!$A$4:$C$103,3,FALSE),"Manager introuvable")))</f>
        <v/>
      </c>
      <c r="I60" s="7">
        <f>IF(A60="","",IF(G60="",1,IFERROR(VLOOKUP(G60,'Organigramme'!$A$4:$I$59,9,FALSE)+1,"")))</f>
        <v/>
      </c>
      <c r="J60" s="4" t="n"/>
      <c r="K60" s="8" t="n"/>
      <c r="L60" s="9" t="n"/>
      <c r="M60" s="4" t="n"/>
      <c r="N60" s="7">
        <f>IF(A60="","",COUNTIF('Organigramme'!$G$4:$G$103,A60))</f>
        <v/>
      </c>
      <c r="O60" s="10" t="n"/>
    </row>
    <row r="61">
      <c r="A61" s="4" t="n"/>
      <c r="B61" s="5" t="n"/>
      <c r="C61" s="5" t="n"/>
      <c r="D61" s="5" t="n"/>
      <c r="E61" s="5" t="n"/>
      <c r="F61" s="5" t="n"/>
      <c r="G61" s="4" t="n"/>
      <c r="H61" s="11">
        <f>IF(A61="","",IF(G61="","",IFERROR(VLOOKUP(G61,'Organigramme'!$A$4:$C$103,2,FALSE)&amp;" "&amp;VLOOKUP(G61,'Organigramme'!$A$4:$C$103,3,FALSE),"Manager introuvable")))</f>
        <v/>
      </c>
      <c r="I61" s="12">
        <f>IF(A61="","",IF(G61="",1,IFERROR(VLOOKUP(G61,'Organigramme'!$A$4:$I$60,9,FALSE)+1,"")))</f>
        <v/>
      </c>
      <c r="J61" s="4" t="n"/>
      <c r="K61" s="8" t="n"/>
      <c r="L61" s="9" t="n"/>
      <c r="M61" s="4" t="n"/>
      <c r="N61" s="12">
        <f>IF(A61="","",COUNTIF('Organigramme'!$G$4:$G$103,A61))</f>
        <v/>
      </c>
      <c r="O61" s="10" t="n"/>
    </row>
    <row r="62">
      <c r="A62" s="4" t="n"/>
      <c r="B62" s="5" t="n"/>
      <c r="C62" s="5" t="n"/>
      <c r="D62" s="5" t="n"/>
      <c r="E62" s="5" t="n"/>
      <c r="F62" s="5" t="n"/>
      <c r="G62" s="4" t="n"/>
      <c r="H62" s="6">
        <f>IF(A62="","",IF(G62="","",IFERROR(VLOOKUP(G62,'Organigramme'!$A$4:$C$103,2,FALSE)&amp;" "&amp;VLOOKUP(G62,'Organigramme'!$A$4:$C$103,3,FALSE),"Manager introuvable")))</f>
        <v/>
      </c>
      <c r="I62" s="7">
        <f>IF(A62="","",IF(G62="",1,IFERROR(VLOOKUP(G62,'Organigramme'!$A$4:$I$61,9,FALSE)+1,"")))</f>
        <v/>
      </c>
      <c r="J62" s="4" t="n"/>
      <c r="K62" s="8" t="n"/>
      <c r="L62" s="9" t="n"/>
      <c r="M62" s="4" t="n"/>
      <c r="N62" s="7">
        <f>IF(A62="","",COUNTIF('Organigramme'!$G$4:$G$103,A62))</f>
        <v/>
      </c>
      <c r="O62" s="10" t="n"/>
    </row>
    <row r="63">
      <c r="A63" s="4" t="n"/>
      <c r="B63" s="5" t="n"/>
      <c r="C63" s="5" t="n"/>
      <c r="D63" s="5" t="n"/>
      <c r="E63" s="5" t="n"/>
      <c r="F63" s="5" t="n"/>
      <c r="G63" s="4" t="n"/>
      <c r="H63" s="11">
        <f>IF(A63="","",IF(G63="","",IFERROR(VLOOKUP(G63,'Organigramme'!$A$4:$C$103,2,FALSE)&amp;" "&amp;VLOOKUP(G63,'Organigramme'!$A$4:$C$103,3,FALSE),"Manager introuvable")))</f>
        <v/>
      </c>
      <c r="I63" s="12">
        <f>IF(A63="","",IF(G63="",1,IFERROR(VLOOKUP(G63,'Organigramme'!$A$4:$I$62,9,FALSE)+1,"")))</f>
        <v/>
      </c>
      <c r="J63" s="4" t="n"/>
      <c r="K63" s="8" t="n"/>
      <c r="L63" s="9" t="n"/>
      <c r="M63" s="4" t="n"/>
      <c r="N63" s="12">
        <f>IF(A63="","",COUNTIF('Organigramme'!$G$4:$G$103,A63))</f>
        <v/>
      </c>
      <c r="O63" s="10" t="n"/>
    </row>
    <row r="64">
      <c r="A64" s="4" t="n"/>
      <c r="B64" s="5" t="n"/>
      <c r="C64" s="5" t="n"/>
      <c r="D64" s="5" t="n"/>
      <c r="E64" s="5" t="n"/>
      <c r="F64" s="5" t="n"/>
      <c r="G64" s="4" t="n"/>
      <c r="H64" s="6">
        <f>IF(A64="","",IF(G64="","",IFERROR(VLOOKUP(G64,'Organigramme'!$A$4:$C$103,2,FALSE)&amp;" "&amp;VLOOKUP(G64,'Organigramme'!$A$4:$C$103,3,FALSE),"Manager introuvable")))</f>
        <v/>
      </c>
      <c r="I64" s="7">
        <f>IF(A64="","",IF(G64="",1,IFERROR(VLOOKUP(G64,'Organigramme'!$A$4:$I$63,9,FALSE)+1,"")))</f>
        <v/>
      </c>
      <c r="J64" s="4" t="n"/>
      <c r="K64" s="8" t="n"/>
      <c r="L64" s="9" t="n"/>
      <c r="M64" s="4" t="n"/>
      <c r="N64" s="7">
        <f>IF(A64="","",COUNTIF('Organigramme'!$G$4:$G$103,A64))</f>
        <v/>
      </c>
      <c r="O64" s="10" t="n"/>
    </row>
    <row r="65">
      <c r="A65" s="4" t="n"/>
      <c r="B65" s="5" t="n"/>
      <c r="C65" s="5" t="n"/>
      <c r="D65" s="5" t="n"/>
      <c r="E65" s="5" t="n"/>
      <c r="F65" s="5" t="n"/>
      <c r="G65" s="4" t="n"/>
      <c r="H65" s="11">
        <f>IF(A65="","",IF(G65="","",IFERROR(VLOOKUP(G65,'Organigramme'!$A$4:$C$103,2,FALSE)&amp;" "&amp;VLOOKUP(G65,'Organigramme'!$A$4:$C$103,3,FALSE),"Manager introuvable")))</f>
        <v/>
      </c>
      <c r="I65" s="12">
        <f>IF(A65="","",IF(G65="",1,IFERROR(VLOOKUP(G65,'Organigramme'!$A$4:$I$64,9,FALSE)+1,"")))</f>
        <v/>
      </c>
      <c r="J65" s="4" t="n"/>
      <c r="K65" s="8" t="n"/>
      <c r="L65" s="9" t="n"/>
      <c r="M65" s="4" t="n"/>
      <c r="N65" s="12">
        <f>IF(A65="","",COUNTIF('Organigramme'!$G$4:$G$103,A65))</f>
        <v/>
      </c>
      <c r="O65" s="10" t="n"/>
    </row>
    <row r="66">
      <c r="A66" s="4" t="n"/>
      <c r="B66" s="5" t="n"/>
      <c r="C66" s="5" t="n"/>
      <c r="D66" s="5" t="n"/>
      <c r="E66" s="5" t="n"/>
      <c r="F66" s="5" t="n"/>
      <c r="G66" s="4" t="n"/>
      <c r="H66" s="6">
        <f>IF(A66="","",IF(G66="","",IFERROR(VLOOKUP(G66,'Organigramme'!$A$4:$C$103,2,FALSE)&amp;" "&amp;VLOOKUP(G66,'Organigramme'!$A$4:$C$103,3,FALSE),"Manager introuvable")))</f>
        <v/>
      </c>
      <c r="I66" s="7">
        <f>IF(A66="","",IF(G66="",1,IFERROR(VLOOKUP(G66,'Organigramme'!$A$4:$I$65,9,FALSE)+1,"")))</f>
        <v/>
      </c>
      <c r="J66" s="4" t="n"/>
      <c r="K66" s="8" t="n"/>
      <c r="L66" s="9" t="n"/>
      <c r="M66" s="4" t="n"/>
      <c r="N66" s="7">
        <f>IF(A66="","",COUNTIF('Organigramme'!$G$4:$G$103,A66))</f>
        <v/>
      </c>
      <c r="O66" s="10" t="n"/>
    </row>
    <row r="67">
      <c r="A67" s="4" t="n"/>
      <c r="B67" s="5" t="n"/>
      <c r="C67" s="5" t="n"/>
      <c r="D67" s="5" t="n"/>
      <c r="E67" s="5" t="n"/>
      <c r="F67" s="5" t="n"/>
      <c r="G67" s="4" t="n"/>
      <c r="H67" s="11">
        <f>IF(A67="","",IF(G67="","",IFERROR(VLOOKUP(G67,'Organigramme'!$A$4:$C$103,2,FALSE)&amp;" "&amp;VLOOKUP(G67,'Organigramme'!$A$4:$C$103,3,FALSE),"Manager introuvable")))</f>
        <v/>
      </c>
      <c r="I67" s="12">
        <f>IF(A67="","",IF(G67="",1,IFERROR(VLOOKUP(G67,'Organigramme'!$A$4:$I$66,9,FALSE)+1,"")))</f>
        <v/>
      </c>
      <c r="J67" s="4" t="n"/>
      <c r="K67" s="8" t="n"/>
      <c r="L67" s="9" t="n"/>
      <c r="M67" s="4" t="n"/>
      <c r="N67" s="12">
        <f>IF(A67="","",COUNTIF('Organigramme'!$G$4:$G$103,A67))</f>
        <v/>
      </c>
      <c r="O67" s="10" t="n"/>
    </row>
    <row r="68">
      <c r="A68" s="4" t="n"/>
      <c r="B68" s="5" t="n"/>
      <c r="C68" s="5" t="n"/>
      <c r="D68" s="5" t="n"/>
      <c r="E68" s="5" t="n"/>
      <c r="F68" s="5" t="n"/>
      <c r="G68" s="4" t="n"/>
      <c r="H68" s="6">
        <f>IF(A68="","",IF(G68="","",IFERROR(VLOOKUP(G68,'Organigramme'!$A$4:$C$103,2,FALSE)&amp;" "&amp;VLOOKUP(G68,'Organigramme'!$A$4:$C$103,3,FALSE),"Manager introuvable")))</f>
        <v/>
      </c>
      <c r="I68" s="7">
        <f>IF(A68="","",IF(G68="",1,IFERROR(VLOOKUP(G68,'Organigramme'!$A$4:$I$67,9,FALSE)+1,"")))</f>
        <v/>
      </c>
      <c r="J68" s="4" t="n"/>
      <c r="K68" s="8" t="n"/>
      <c r="L68" s="9" t="n"/>
      <c r="M68" s="4" t="n"/>
      <c r="N68" s="7">
        <f>IF(A68="","",COUNTIF('Organigramme'!$G$4:$G$103,A68))</f>
        <v/>
      </c>
      <c r="O68" s="10" t="n"/>
    </row>
    <row r="69">
      <c r="A69" s="4" t="n"/>
      <c r="B69" s="5" t="n"/>
      <c r="C69" s="5" t="n"/>
      <c r="D69" s="5" t="n"/>
      <c r="E69" s="5" t="n"/>
      <c r="F69" s="5" t="n"/>
      <c r="G69" s="4" t="n"/>
      <c r="H69" s="11">
        <f>IF(A69="","",IF(G69="","",IFERROR(VLOOKUP(G69,'Organigramme'!$A$4:$C$103,2,FALSE)&amp;" "&amp;VLOOKUP(G69,'Organigramme'!$A$4:$C$103,3,FALSE),"Manager introuvable")))</f>
        <v/>
      </c>
      <c r="I69" s="12">
        <f>IF(A69="","",IF(G69="",1,IFERROR(VLOOKUP(G69,'Organigramme'!$A$4:$I$68,9,FALSE)+1,"")))</f>
        <v/>
      </c>
      <c r="J69" s="4" t="n"/>
      <c r="K69" s="8" t="n"/>
      <c r="L69" s="9" t="n"/>
      <c r="M69" s="4" t="n"/>
      <c r="N69" s="12">
        <f>IF(A69="","",COUNTIF('Organigramme'!$G$4:$G$103,A69))</f>
        <v/>
      </c>
      <c r="O69" s="10" t="n"/>
    </row>
    <row r="70">
      <c r="A70" s="4" t="n"/>
      <c r="B70" s="5" t="n"/>
      <c r="C70" s="5" t="n"/>
      <c r="D70" s="5" t="n"/>
      <c r="E70" s="5" t="n"/>
      <c r="F70" s="5" t="n"/>
      <c r="G70" s="4" t="n"/>
      <c r="H70" s="6">
        <f>IF(A70="","",IF(G70="","",IFERROR(VLOOKUP(G70,'Organigramme'!$A$4:$C$103,2,FALSE)&amp;" "&amp;VLOOKUP(G70,'Organigramme'!$A$4:$C$103,3,FALSE),"Manager introuvable")))</f>
        <v/>
      </c>
      <c r="I70" s="7">
        <f>IF(A70="","",IF(G70="",1,IFERROR(VLOOKUP(G70,'Organigramme'!$A$4:$I$69,9,FALSE)+1,"")))</f>
        <v/>
      </c>
      <c r="J70" s="4" t="n"/>
      <c r="K70" s="8" t="n"/>
      <c r="L70" s="9" t="n"/>
      <c r="M70" s="4" t="n"/>
      <c r="N70" s="7">
        <f>IF(A70="","",COUNTIF('Organigramme'!$G$4:$G$103,A70))</f>
        <v/>
      </c>
      <c r="O70" s="10" t="n"/>
    </row>
    <row r="71">
      <c r="A71" s="4" t="n"/>
      <c r="B71" s="5" t="n"/>
      <c r="C71" s="5" t="n"/>
      <c r="D71" s="5" t="n"/>
      <c r="E71" s="5" t="n"/>
      <c r="F71" s="5" t="n"/>
      <c r="G71" s="4" t="n"/>
      <c r="H71" s="11">
        <f>IF(A71="","",IF(G71="","",IFERROR(VLOOKUP(G71,'Organigramme'!$A$4:$C$103,2,FALSE)&amp;" "&amp;VLOOKUP(G71,'Organigramme'!$A$4:$C$103,3,FALSE),"Manager introuvable")))</f>
        <v/>
      </c>
      <c r="I71" s="12">
        <f>IF(A71="","",IF(G71="",1,IFERROR(VLOOKUP(G71,'Organigramme'!$A$4:$I$70,9,FALSE)+1,"")))</f>
        <v/>
      </c>
      <c r="J71" s="4" t="n"/>
      <c r="K71" s="8" t="n"/>
      <c r="L71" s="9" t="n"/>
      <c r="M71" s="4" t="n"/>
      <c r="N71" s="12">
        <f>IF(A71="","",COUNTIF('Organigramme'!$G$4:$G$103,A71))</f>
        <v/>
      </c>
      <c r="O71" s="10" t="n"/>
    </row>
    <row r="72">
      <c r="A72" s="4" t="n"/>
      <c r="B72" s="5" t="n"/>
      <c r="C72" s="5" t="n"/>
      <c r="D72" s="5" t="n"/>
      <c r="E72" s="5" t="n"/>
      <c r="F72" s="5" t="n"/>
      <c r="G72" s="4" t="n"/>
      <c r="H72" s="6">
        <f>IF(A72="","",IF(G72="","",IFERROR(VLOOKUP(G72,'Organigramme'!$A$4:$C$103,2,FALSE)&amp;" "&amp;VLOOKUP(G72,'Organigramme'!$A$4:$C$103,3,FALSE),"Manager introuvable")))</f>
        <v/>
      </c>
      <c r="I72" s="7">
        <f>IF(A72="","",IF(G72="",1,IFERROR(VLOOKUP(G72,'Organigramme'!$A$4:$I$71,9,FALSE)+1,"")))</f>
        <v/>
      </c>
      <c r="J72" s="4" t="n"/>
      <c r="K72" s="8" t="n"/>
      <c r="L72" s="9" t="n"/>
      <c r="M72" s="4" t="n"/>
      <c r="N72" s="7">
        <f>IF(A72="","",COUNTIF('Organigramme'!$G$4:$G$103,A72))</f>
        <v/>
      </c>
      <c r="O72" s="10" t="n"/>
    </row>
    <row r="73">
      <c r="A73" s="4" t="n"/>
      <c r="B73" s="5" t="n"/>
      <c r="C73" s="5" t="n"/>
      <c r="D73" s="5" t="n"/>
      <c r="E73" s="5" t="n"/>
      <c r="F73" s="5" t="n"/>
      <c r="G73" s="4" t="n"/>
      <c r="H73" s="11">
        <f>IF(A73="","",IF(G73="","",IFERROR(VLOOKUP(G73,'Organigramme'!$A$4:$C$103,2,FALSE)&amp;" "&amp;VLOOKUP(G73,'Organigramme'!$A$4:$C$103,3,FALSE),"Manager introuvable")))</f>
        <v/>
      </c>
      <c r="I73" s="12">
        <f>IF(A73="","",IF(G73="",1,IFERROR(VLOOKUP(G73,'Organigramme'!$A$4:$I$72,9,FALSE)+1,"")))</f>
        <v/>
      </c>
      <c r="J73" s="4" t="n"/>
      <c r="K73" s="8" t="n"/>
      <c r="L73" s="9" t="n"/>
      <c r="M73" s="4" t="n"/>
      <c r="N73" s="12">
        <f>IF(A73="","",COUNTIF('Organigramme'!$G$4:$G$103,A73))</f>
        <v/>
      </c>
      <c r="O73" s="10" t="n"/>
    </row>
    <row r="74">
      <c r="A74" s="4" t="n"/>
      <c r="B74" s="5" t="n"/>
      <c r="C74" s="5" t="n"/>
      <c r="D74" s="5" t="n"/>
      <c r="E74" s="5" t="n"/>
      <c r="F74" s="5" t="n"/>
      <c r="G74" s="4" t="n"/>
      <c r="H74" s="6">
        <f>IF(A74="","",IF(G74="","",IFERROR(VLOOKUP(G74,'Organigramme'!$A$4:$C$103,2,FALSE)&amp;" "&amp;VLOOKUP(G74,'Organigramme'!$A$4:$C$103,3,FALSE),"Manager introuvable")))</f>
        <v/>
      </c>
      <c r="I74" s="7">
        <f>IF(A74="","",IF(G74="",1,IFERROR(VLOOKUP(G74,'Organigramme'!$A$4:$I$73,9,FALSE)+1,"")))</f>
        <v/>
      </c>
      <c r="J74" s="4" t="n"/>
      <c r="K74" s="8" t="n"/>
      <c r="L74" s="9" t="n"/>
      <c r="M74" s="4" t="n"/>
      <c r="N74" s="7">
        <f>IF(A74="","",COUNTIF('Organigramme'!$G$4:$G$103,A74))</f>
        <v/>
      </c>
      <c r="O74" s="10" t="n"/>
    </row>
    <row r="75">
      <c r="A75" s="4" t="n"/>
      <c r="B75" s="5" t="n"/>
      <c r="C75" s="5" t="n"/>
      <c r="D75" s="5" t="n"/>
      <c r="E75" s="5" t="n"/>
      <c r="F75" s="5" t="n"/>
      <c r="G75" s="4" t="n"/>
      <c r="H75" s="11">
        <f>IF(A75="","",IF(G75="","",IFERROR(VLOOKUP(G75,'Organigramme'!$A$4:$C$103,2,FALSE)&amp;" "&amp;VLOOKUP(G75,'Organigramme'!$A$4:$C$103,3,FALSE),"Manager introuvable")))</f>
        <v/>
      </c>
      <c r="I75" s="12">
        <f>IF(A75="","",IF(G75="",1,IFERROR(VLOOKUP(G75,'Organigramme'!$A$4:$I$74,9,FALSE)+1,"")))</f>
        <v/>
      </c>
      <c r="J75" s="4" t="n"/>
      <c r="K75" s="8" t="n"/>
      <c r="L75" s="9" t="n"/>
      <c r="M75" s="4" t="n"/>
      <c r="N75" s="12">
        <f>IF(A75="","",COUNTIF('Organigramme'!$G$4:$G$103,A75))</f>
        <v/>
      </c>
      <c r="O75" s="10" t="n"/>
    </row>
    <row r="76">
      <c r="A76" s="4" t="n"/>
      <c r="B76" s="5" t="n"/>
      <c r="C76" s="5" t="n"/>
      <c r="D76" s="5" t="n"/>
      <c r="E76" s="5" t="n"/>
      <c r="F76" s="5" t="n"/>
      <c r="G76" s="4" t="n"/>
      <c r="H76" s="6">
        <f>IF(A76="","",IF(G76="","",IFERROR(VLOOKUP(G76,'Organigramme'!$A$4:$C$103,2,FALSE)&amp;" "&amp;VLOOKUP(G76,'Organigramme'!$A$4:$C$103,3,FALSE),"Manager introuvable")))</f>
        <v/>
      </c>
      <c r="I76" s="7">
        <f>IF(A76="","",IF(G76="",1,IFERROR(VLOOKUP(G76,'Organigramme'!$A$4:$I$75,9,FALSE)+1,"")))</f>
        <v/>
      </c>
      <c r="J76" s="4" t="n"/>
      <c r="K76" s="8" t="n"/>
      <c r="L76" s="9" t="n"/>
      <c r="M76" s="4" t="n"/>
      <c r="N76" s="7">
        <f>IF(A76="","",COUNTIF('Organigramme'!$G$4:$G$103,A76))</f>
        <v/>
      </c>
      <c r="O76" s="10" t="n"/>
    </row>
    <row r="77">
      <c r="A77" s="4" t="n"/>
      <c r="B77" s="5" t="n"/>
      <c r="C77" s="5" t="n"/>
      <c r="D77" s="5" t="n"/>
      <c r="E77" s="5" t="n"/>
      <c r="F77" s="5" t="n"/>
      <c r="G77" s="4" t="n"/>
      <c r="H77" s="11">
        <f>IF(A77="","",IF(G77="","",IFERROR(VLOOKUP(G77,'Organigramme'!$A$4:$C$103,2,FALSE)&amp;" "&amp;VLOOKUP(G77,'Organigramme'!$A$4:$C$103,3,FALSE),"Manager introuvable")))</f>
        <v/>
      </c>
      <c r="I77" s="12">
        <f>IF(A77="","",IF(G77="",1,IFERROR(VLOOKUP(G77,'Organigramme'!$A$4:$I$76,9,FALSE)+1,"")))</f>
        <v/>
      </c>
      <c r="J77" s="4" t="n"/>
      <c r="K77" s="8" t="n"/>
      <c r="L77" s="9" t="n"/>
      <c r="M77" s="4" t="n"/>
      <c r="N77" s="12">
        <f>IF(A77="","",COUNTIF('Organigramme'!$G$4:$G$103,A77))</f>
        <v/>
      </c>
      <c r="O77" s="10" t="n"/>
    </row>
    <row r="78">
      <c r="A78" s="4" t="n"/>
      <c r="B78" s="5" t="n"/>
      <c r="C78" s="5" t="n"/>
      <c r="D78" s="5" t="n"/>
      <c r="E78" s="5" t="n"/>
      <c r="F78" s="5" t="n"/>
      <c r="G78" s="4" t="n"/>
      <c r="H78" s="6">
        <f>IF(A78="","",IF(G78="","",IFERROR(VLOOKUP(G78,'Organigramme'!$A$4:$C$103,2,FALSE)&amp;" "&amp;VLOOKUP(G78,'Organigramme'!$A$4:$C$103,3,FALSE),"Manager introuvable")))</f>
        <v/>
      </c>
      <c r="I78" s="7">
        <f>IF(A78="","",IF(G78="",1,IFERROR(VLOOKUP(G78,'Organigramme'!$A$4:$I$77,9,FALSE)+1,"")))</f>
        <v/>
      </c>
      <c r="J78" s="4" t="n"/>
      <c r="K78" s="8" t="n"/>
      <c r="L78" s="9" t="n"/>
      <c r="M78" s="4" t="n"/>
      <c r="N78" s="7">
        <f>IF(A78="","",COUNTIF('Organigramme'!$G$4:$G$103,A78))</f>
        <v/>
      </c>
      <c r="O78" s="10" t="n"/>
    </row>
    <row r="79">
      <c r="A79" s="4" t="n"/>
      <c r="B79" s="5" t="n"/>
      <c r="C79" s="5" t="n"/>
      <c r="D79" s="5" t="n"/>
      <c r="E79" s="5" t="n"/>
      <c r="F79" s="5" t="n"/>
      <c r="G79" s="4" t="n"/>
      <c r="H79" s="11">
        <f>IF(A79="","",IF(G79="","",IFERROR(VLOOKUP(G79,'Organigramme'!$A$4:$C$103,2,FALSE)&amp;" "&amp;VLOOKUP(G79,'Organigramme'!$A$4:$C$103,3,FALSE),"Manager introuvable")))</f>
        <v/>
      </c>
      <c r="I79" s="12">
        <f>IF(A79="","",IF(G79="",1,IFERROR(VLOOKUP(G79,'Organigramme'!$A$4:$I$78,9,FALSE)+1,"")))</f>
        <v/>
      </c>
      <c r="J79" s="4" t="n"/>
      <c r="K79" s="8" t="n"/>
      <c r="L79" s="9" t="n"/>
      <c r="M79" s="4" t="n"/>
      <c r="N79" s="12">
        <f>IF(A79="","",COUNTIF('Organigramme'!$G$4:$G$103,A79))</f>
        <v/>
      </c>
      <c r="O79" s="10" t="n"/>
    </row>
    <row r="80">
      <c r="A80" s="4" t="n"/>
      <c r="B80" s="5" t="n"/>
      <c r="C80" s="5" t="n"/>
      <c r="D80" s="5" t="n"/>
      <c r="E80" s="5" t="n"/>
      <c r="F80" s="5" t="n"/>
      <c r="G80" s="4" t="n"/>
      <c r="H80" s="6">
        <f>IF(A80="","",IF(G80="","",IFERROR(VLOOKUP(G80,'Organigramme'!$A$4:$C$103,2,FALSE)&amp;" "&amp;VLOOKUP(G80,'Organigramme'!$A$4:$C$103,3,FALSE),"Manager introuvable")))</f>
        <v/>
      </c>
      <c r="I80" s="7">
        <f>IF(A80="","",IF(G80="",1,IFERROR(VLOOKUP(G80,'Organigramme'!$A$4:$I$79,9,FALSE)+1,"")))</f>
        <v/>
      </c>
      <c r="J80" s="4" t="n"/>
      <c r="K80" s="8" t="n"/>
      <c r="L80" s="9" t="n"/>
      <c r="M80" s="4" t="n"/>
      <c r="N80" s="7">
        <f>IF(A80="","",COUNTIF('Organigramme'!$G$4:$G$103,A80))</f>
        <v/>
      </c>
      <c r="O80" s="10" t="n"/>
    </row>
    <row r="81">
      <c r="A81" s="4" t="n"/>
      <c r="B81" s="5" t="n"/>
      <c r="C81" s="5" t="n"/>
      <c r="D81" s="5" t="n"/>
      <c r="E81" s="5" t="n"/>
      <c r="F81" s="5" t="n"/>
      <c r="G81" s="4" t="n"/>
      <c r="H81" s="11">
        <f>IF(A81="","",IF(G81="","",IFERROR(VLOOKUP(G81,'Organigramme'!$A$4:$C$103,2,FALSE)&amp;" "&amp;VLOOKUP(G81,'Organigramme'!$A$4:$C$103,3,FALSE),"Manager introuvable")))</f>
        <v/>
      </c>
      <c r="I81" s="12">
        <f>IF(A81="","",IF(G81="",1,IFERROR(VLOOKUP(G81,'Organigramme'!$A$4:$I$80,9,FALSE)+1,"")))</f>
        <v/>
      </c>
      <c r="J81" s="4" t="n"/>
      <c r="K81" s="8" t="n"/>
      <c r="L81" s="9" t="n"/>
      <c r="M81" s="4" t="n"/>
      <c r="N81" s="12">
        <f>IF(A81="","",COUNTIF('Organigramme'!$G$4:$G$103,A81))</f>
        <v/>
      </c>
      <c r="O81" s="10" t="n"/>
    </row>
    <row r="82">
      <c r="A82" s="4" t="n"/>
      <c r="B82" s="5" t="n"/>
      <c r="C82" s="5" t="n"/>
      <c r="D82" s="5" t="n"/>
      <c r="E82" s="5" t="n"/>
      <c r="F82" s="5" t="n"/>
      <c r="G82" s="4" t="n"/>
      <c r="H82" s="6">
        <f>IF(A82="","",IF(G82="","",IFERROR(VLOOKUP(G82,'Organigramme'!$A$4:$C$103,2,FALSE)&amp;" "&amp;VLOOKUP(G82,'Organigramme'!$A$4:$C$103,3,FALSE),"Manager introuvable")))</f>
        <v/>
      </c>
      <c r="I82" s="7">
        <f>IF(A82="","",IF(G82="",1,IFERROR(VLOOKUP(G82,'Organigramme'!$A$4:$I$81,9,FALSE)+1,"")))</f>
        <v/>
      </c>
      <c r="J82" s="4" t="n"/>
      <c r="K82" s="8" t="n"/>
      <c r="L82" s="9" t="n"/>
      <c r="M82" s="4" t="n"/>
      <c r="N82" s="7">
        <f>IF(A82="","",COUNTIF('Organigramme'!$G$4:$G$103,A82))</f>
        <v/>
      </c>
      <c r="O82" s="10" t="n"/>
    </row>
    <row r="83">
      <c r="A83" s="4" t="n"/>
      <c r="B83" s="5" t="n"/>
      <c r="C83" s="5" t="n"/>
      <c r="D83" s="5" t="n"/>
      <c r="E83" s="5" t="n"/>
      <c r="F83" s="5" t="n"/>
      <c r="G83" s="4" t="n"/>
      <c r="H83" s="11">
        <f>IF(A83="","",IF(G83="","",IFERROR(VLOOKUP(G83,'Organigramme'!$A$4:$C$103,2,FALSE)&amp;" "&amp;VLOOKUP(G83,'Organigramme'!$A$4:$C$103,3,FALSE),"Manager introuvable")))</f>
        <v/>
      </c>
      <c r="I83" s="12">
        <f>IF(A83="","",IF(G83="",1,IFERROR(VLOOKUP(G83,'Organigramme'!$A$4:$I$82,9,FALSE)+1,"")))</f>
        <v/>
      </c>
      <c r="J83" s="4" t="n"/>
      <c r="K83" s="8" t="n"/>
      <c r="L83" s="9" t="n"/>
      <c r="M83" s="4" t="n"/>
      <c r="N83" s="12">
        <f>IF(A83="","",COUNTIF('Organigramme'!$G$4:$G$103,A83))</f>
        <v/>
      </c>
      <c r="O83" s="10" t="n"/>
    </row>
    <row r="84">
      <c r="A84" s="4" t="n"/>
      <c r="B84" s="5" t="n"/>
      <c r="C84" s="5" t="n"/>
      <c r="D84" s="5" t="n"/>
      <c r="E84" s="5" t="n"/>
      <c r="F84" s="5" t="n"/>
      <c r="G84" s="4" t="n"/>
      <c r="H84" s="6">
        <f>IF(A84="","",IF(G84="","",IFERROR(VLOOKUP(G84,'Organigramme'!$A$4:$C$103,2,FALSE)&amp;" "&amp;VLOOKUP(G84,'Organigramme'!$A$4:$C$103,3,FALSE),"Manager introuvable")))</f>
        <v/>
      </c>
      <c r="I84" s="7">
        <f>IF(A84="","",IF(G84="",1,IFERROR(VLOOKUP(G84,'Organigramme'!$A$4:$I$83,9,FALSE)+1,"")))</f>
        <v/>
      </c>
      <c r="J84" s="4" t="n"/>
      <c r="K84" s="8" t="n"/>
      <c r="L84" s="9" t="n"/>
      <c r="M84" s="4" t="n"/>
      <c r="N84" s="7">
        <f>IF(A84="","",COUNTIF('Organigramme'!$G$4:$G$103,A84))</f>
        <v/>
      </c>
      <c r="O84" s="10" t="n"/>
    </row>
    <row r="85">
      <c r="A85" s="4" t="n"/>
      <c r="B85" s="5" t="n"/>
      <c r="C85" s="5" t="n"/>
      <c r="D85" s="5" t="n"/>
      <c r="E85" s="5" t="n"/>
      <c r="F85" s="5" t="n"/>
      <c r="G85" s="4" t="n"/>
      <c r="H85" s="11">
        <f>IF(A85="","",IF(G85="","",IFERROR(VLOOKUP(G85,'Organigramme'!$A$4:$C$103,2,FALSE)&amp;" "&amp;VLOOKUP(G85,'Organigramme'!$A$4:$C$103,3,FALSE),"Manager introuvable")))</f>
        <v/>
      </c>
      <c r="I85" s="12">
        <f>IF(A85="","",IF(G85="",1,IFERROR(VLOOKUP(G85,'Organigramme'!$A$4:$I$84,9,FALSE)+1,"")))</f>
        <v/>
      </c>
      <c r="J85" s="4" t="n"/>
      <c r="K85" s="8" t="n"/>
      <c r="L85" s="9" t="n"/>
      <c r="M85" s="4" t="n"/>
      <c r="N85" s="12">
        <f>IF(A85="","",COUNTIF('Organigramme'!$G$4:$G$103,A85))</f>
        <v/>
      </c>
      <c r="O85" s="10" t="n"/>
    </row>
    <row r="86">
      <c r="A86" s="4" t="n"/>
      <c r="B86" s="5" t="n"/>
      <c r="C86" s="5" t="n"/>
      <c r="D86" s="5" t="n"/>
      <c r="E86" s="5" t="n"/>
      <c r="F86" s="5" t="n"/>
      <c r="G86" s="4" t="n"/>
      <c r="H86" s="6">
        <f>IF(A86="","",IF(G86="","",IFERROR(VLOOKUP(G86,'Organigramme'!$A$4:$C$103,2,FALSE)&amp;" "&amp;VLOOKUP(G86,'Organigramme'!$A$4:$C$103,3,FALSE),"Manager introuvable")))</f>
        <v/>
      </c>
      <c r="I86" s="7">
        <f>IF(A86="","",IF(G86="",1,IFERROR(VLOOKUP(G86,'Organigramme'!$A$4:$I$85,9,FALSE)+1,"")))</f>
        <v/>
      </c>
      <c r="J86" s="4" t="n"/>
      <c r="K86" s="8" t="n"/>
      <c r="L86" s="9" t="n"/>
      <c r="M86" s="4" t="n"/>
      <c r="N86" s="7">
        <f>IF(A86="","",COUNTIF('Organigramme'!$G$4:$G$103,A86))</f>
        <v/>
      </c>
      <c r="O86" s="10" t="n"/>
    </row>
    <row r="87">
      <c r="A87" s="4" t="n"/>
      <c r="B87" s="5" t="n"/>
      <c r="C87" s="5" t="n"/>
      <c r="D87" s="5" t="n"/>
      <c r="E87" s="5" t="n"/>
      <c r="F87" s="5" t="n"/>
      <c r="G87" s="4" t="n"/>
      <c r="H87" s="11">
        <f>IF(A87="","",IF(G87="","",IFERROR(VLOOKUP(G87,'Organigramme'!$A$4:$C$103,2,FALSE)&amp;" "&amp;VLOOKUP(G87,'Organigramme'!$A$4:$C$103,3,FALSE),"Manager introuvable")))</f>
        <v/>
      </c>
      <c r="I87" s="12">
        <f>IF(A87="","",IF(G87="",1,IFERROR(VLOOKUP(G87,'Organigramme'!$A$4:$I$86,9,FALSE)+1,"")))</f>
        <v/>
      </c>
      <c r="J87" s="4" t="n"/>
      <c r="K87" s="8" t="n"/>
      <c r="L87" s="9" t="n"/>
      <c r="M87" s="4" t="n"/>
      <c r="N87" s="12">
        <f>IF(A87="","",COUNTIF('Organigramme'!$G$4:$G$103,A87))</f>
        <v/>
      </c>
      <c r="O87" s="10" t="n"/>
    </row>
    <row r="88">
      <c r="A88" s="4" t="n"/>
      <c r="B88" s="5" t="n"/>
      <c r="C88" s="5" t="n"/>
      <c r="D88" s="5" t="n"/>
      <c r="E88" s="5" t="n"/>
      <c r="F88" s="5" t="n"/>
      <c r="G88" s="4" t="n"/>
      <c r="H88" s="6">
        <f>IF(A88="","",IF(G88="","",IFERROR(VLOOKUP(G88,'Organigramme'!$A$4:$C$103,2,FALSE)&amp;" "&amp;VLOOKUP(G88,'Organigramme'!$A$4:$C$103,3,FALSE),"Manager introuvable")))</f>
        <v/>
      </c>
      <c r="I88" s="7">
        <f>IF(A88="","",IF(G88="",1,IFERROR(VLOOKUP(G88,'Organigramme'!$A$4:$I$87,9,FALSE)+1,"")))</f>
        <v/>
      </c>
      <c r="J88" s="4" t="n"/>
      <c r="K88" s="8" t="n"/>
      <c r="L88" s="9" t="n"/>
      <c r="M88" s="4" t="n"/>
      <c r="N88" s="7">
        <f>IF(A88="","",COUNTIF('Organigramme'!$G$4:$G$103,A88))</f>
        <v/>
      </c>
      <c r="O88" s="10" t="n"/>
    </row>
    <row r="89">
      <c r="A89" s="4" t="n"/>
      <c r="B89" s="5" t="n"/>
      <c r="C89" s="5" t="n"/>
      <c r="D89" s="5" t="n"/>
      <c r="E89" s="5" t="n"/>
      <c r="F89" s="5" t="n"/>
      <c r="G89" s="4" t="n"/>
      <c r="H89" s="11">
        <f>IF(A89="","",IF(G89="","",IFERROR(VLOOKUP(G89,'Organigramme'!$A$4:$C$103,2,FALSE)&amp;" "&amp;VLOOKUP(G89,'Organigramme'!$A$4:$C$103,3,FALSE),"Manager introuvable")))</f>
        <v/>
      </c>
      <c r="I89" s="12">
        <f>IF(A89="","",IF(G89="",1,IFERROR(VLOOKUP(G89,'Organigramme'!$A$4:$I$88,9,FALSE)+1,"")))</f>
        <v/>
      </c>
      <c r="J89" s="4" t="n"/>
      <c r="K89" s="8" t="n"/>
      <c r="L89" s="9" t="n"/>
      <c r="M89" s="4" t="n"/>
      <c r="N89" s="12">
        <f>IF(A89="","",COUNTIF('Organigramme'!$G$4:$G$103,A89))</f>
        <v/>
      </c>
      <c r="O89" s="10" t="n"/>
    </row>
    <row r="90">
      <c r="A90" s="4" t="n"/>
      <c r="B90" s="5" t="n"/>
      <c r="C90" s="5" t="n"/>
      <c r="D90" s="5" t="n"/>
      <c r="E90" s="5" t="n"/>
      <c r="F90" s="5" t="n"/>
      <c r="G90" s="4" t="n"/>
      <c r="H90" s="6">
        <f>IF(A90="","",IF(G90="","",IFERROR(VLOOKUP(G90,'Organigramme'!$A$4:$C$103,2,FALSE)&amp;" "&amp;VLOOKUP(G90,'Organigramme'!$A$4:$C$103,3,FALSE),"Manager introuvable")))</f>
        <v/>
      </c>
      <c r="I90" s="7">
        <f>IF(A90="","",IF(G90="",1,IFERROR(VLOOKUP(G90,'Organigramme'!$A$4:$I$89,9,FALSE)+1,"")))</f>
        <v/>
      </c>
      <c r="J90" s="4" t="n"/>
      <c r="K90" s="8" t="n"/>
      <c r="L90" s="9" t="n"/>
      <c r="M90" s="4" t="n"/>
      <c r="N90" s="7">
        <f>IF(A90="","",COUNTIF('Organigramme'!$G$4:$G$103,A90))</f>
        <v/>
      </c>
      <c r="O90" s="10" t="n"/>
    </row>
    <row r="91">
      <c r="A91" s="4" t="n"/>
      <c r="B91" s="5" t="n"/>
      <c r="C91" s="5" t="n"/>
      <c r="D91" s="5" t="n"/>
      <c r="E91" s="5" t="n"/>
      <c r="F91" s="5" t="n"/>
      <c r="G91" s="4" t="n"/>
      <c r="H91" s="11">
        <f>IF(A91="","",IF(G91="","",IFERROR(VLOOKUP(G91,'Organigramme'!$A$4:$C$103,2,FALSE)&amp;" "&amp;VLOOKUP(G91,'Organigramme'!$A$4:$C$103,3,FALSE),"Manager introuvable")))</f>
        <v/>
      </c>
      <c r="I91" s="12">
        <f>IF(A91="","",IF(G91="",1,IFERROR(VLOOKUP(G91,'Organigramme'!$A$4:$I$90,9,FALSE)+1,"")))</f>
        <v/>
      </c>
      <c r="J91" s="4" t="n"/>
      <c r="K91" s="8" t="n"/>
      <c r="L91" s="9" t="n"/>
      <c r="M91" s="4" t="n"/>
      <c r="N91" s="12">
        <f>IF(A91="","",COUNTIF('Organigramme'!$G$4:$G$103,A91))</f>
        <v/>
      </c>
      <c r="O91" s="10" t="n"/>
    </row>
    <row r="92">
      <c r="A92" s="4" t="n"/>
      <c r="B92" s="5" t="n"/>
      <c r="C92" s="5" t="n"/>
      <c r="D92" s="5" t="n"/>
      <c r="E92" s="5" t="n"/>
      <c r="F92" s="5" t="n"/>
      <c r="G92" s="4" t="n"/>
      <c r="H92" s="6">
        <f>IF(A92="","",IF(G92="","",IFERROR(VLOOKUP(G92,'Organigramme'!$A$4:$C$103,2,FALSE)&amp;" "&amp;VLOOKUP(G92,'Organigramme'!$A$4:$C$103,3,FALSE),"Manager introuvable")))</f>
        <v/>
      </c>
      <c r="I92" s="7">
        <f>IF(A92="","",IF(G92="",1,IFERROR(VLOOKUP(G92,'Organigramme'!$A$4:$I$91,9,FALSE)+1,"")))</f>
        <v/>
      </c>
      <c r="J92" s="4" t="n"/>
      <c r="K92" s="8" t="n"/>
      <c r="L92" s="9" t="n"/>
      <c r="M92" s="4" t="n"/>
      <c r="N92" s="7">
        <f>IF(A92="","",COUNTIF('Organigramme'!$G$4:$G$103,A92))</f>
        <v/>
      </c>
      <c r="O92" s="10" t="n"/>
    </row>
    <row r="93">
      <c r="A93" s="4" t="n"/>
      <c r="B93" s="5" t="n"/>
      <c r="C93" s="5" t="n"/>
      <c r="D93" s="5" t="n"/>
      <c r="E93" s="5" t="n"/>
      <c r="F93" s="5" t="n"/>
      <c r="G93" s="4" t="n"/>
      <c r="H93" s="11">
        <f>IF(A93="","",IF(G93="","",IFERROR(VLOOKUP(G93,'Organigramme'!$A$4:$C$103,2,FALSE)&amp;" "&amp;VLOOKUP(G93,'Organigramme'!$A$4:$C$103,3,FALSE),"Manager introuvable")))</f>
        <v/>
      </c>
      <c r="I93" s="12">
        <f>IF(A93="","",IF(G93="",1,IFERROR(VLOOKUP(G93,'Organigramme'!$A$4:$I$92,9,FALSE)+1,"")))</f>
        <v/>
      </c>
      <c r="J93" s="4" t="n"/>
      <c r="K93" s="8" t="n"/>
      <c r="L93" s="9" t="n"/>
      <c r="M93" s="4" t="n"/>
      <c r="N93" s="12">
        <f>IF(A93="","",COUNTIF('Organigramme'!$G$4:$G$103,A93))</f>
        <v/>
      </c>
      <c r="O93" s="10" t="n"/>
    </row>
    <row r="94">
      <c r="A94" s="4" t="n"/>
      <c r="B94" s="5" t="n"/>
      <c r="C94" s="5" t="n"/>
      <c r="D94" s="5" t="n"/>
      <c r="E94" s="5" t="n"/>
      <c r="F94" s="5" t="n"/>
      <c r="G94" s="4" t="n"/>
      <c r="H94" s="6">
        <f>IF(A94="","",IF(G94="","",IFERROR(VLOOKUP(G94,'Organigramme'!$A$4:$C$103,2,FALSE)&amp;" "&amp;VLOOKUP(G94,'Organigramme'!$A$4:$C$103,3,FALSE),"Manager introuvable")))</f>
        <v/>
      </c>
      <c r="I94" s="7">
        <f>IF(A94="","",IF(G94="",1,IFERROR(VLOOKUP(G94,'Organigramme'!$A$4:$I$93,9,FALSE)+1,"")))</f>
        <v/>
      </c>
      <c r="J94" s="4" t="n"/>
      <c r="K94" s="8" t="n"/>
      <c r="L94" s="9" t="n"/>
      <c r="M94" s="4" t="n"/>
      <c r="N94" s="7">
        <f>IF(A94="","",COUNTIF('Organigramme'!$G$4:$G$103,A94))</f>
        <v/>
      </c>
      <c r="O94" s="10" t="n"/>
    </row>
    <row r="95">
      <c r="A95" s="4" t="n"/>
      <c r="B95" s="5" t="n"/>
      <c r="C95" s="5" t="n"/>
      <c r="D95" s="5" t="n"/>
      <c r="E95" s="5" t="n"/>
      <c r="F95" s="5" t="n"/>
      <c r="G95" s="4" t="n"/>
      <c r="H95" s="11">
        <f>IF(A95="","",IF(G95="","",IFERROR(VLOOKUP(G95,'Organigramme'!$A$4:$C$103,2,FALSE)&amp;" "&amp;VLOOKUP(G95,'Organigramme'!$A$4:$C$103,3,FALSE),"Manager introuvable")))</f>
        <v/>
      </c>
      <c r="I95" s="12">
        <f>IF(A95="","",IF(G95="",1,IFERROR(VLOOKUP(G95,'Organigramme'!$A$4:$I$94,9,FALSE)+1,"")))</f>
        <v/>
      </c>
      <c r="J95" s="4" t="n"/>
      <c r="K95" s="8" t="n"/>
      <c r="L95" s="9" t="n"/>
      <c r="M95" s="4" t="n"/>
      <c r="N95" s="12">
        <f>IF(A95="","",COUNTIF('Organigramme'!$G$4:$G$103,A95))</f>
        <v/>
      </c>
      <c r="O95" s="10" t="n"/>
    </row>
    <row r="96">
      <c r="A96" s="4" t="n"/>
      <c r="B96" s="5" t="n"/>
      <c r="C96" s="5" t="n"/>
      <c r="D96" s="5" t="n"/>
      <c r="E96" s="5" t="n"/>
      <c r="F96" s="5" t="n"/>
      <c r="G96" s="4" t="n"/>
      <c r="H96" s="6">
        <f>IF(A96="","",IF(G96="","",IFERROR(VLOOKUP(G96,'Organigramme'!$A$4:$C$103,2,FALSE)&amp;" "&amp;VLOOKUP(G96,'Organigramme'!$A$4:$C$103,3,FALSE),"Manager introuvable")))</f>
        <v/>
      </c>
      <c r="I96" s="7">
        <f>IF(A96="","",IF(G96="",1,IFERROR(VLOOKUP(G96,'Organigramme'!$A$4:$I$95,9,FALSE)+1,"")))</f>
        <v/>
      </c>
      <c r="J96" s="4" t="n"/>
      <c r="K96" s="8" t="n"/>
      <c r="L96" s="9" t="n"/>
      <c r="M96" s="4" t="n"/>
      <c r="N96" s="7">
        <f>IF(A96="","",COUNTIF('Organigramme'!$G$4:$G$103,A96))</f>
        <v/>
      </c>
      <c r="O96" s="10" t="n"/>
    </row>
    <row r="97">
      <c r="A97" s="4" t="n"/>
      <c r="B97" s="5" t="n"/>
      <c r="C97" s="5" t="n"/>
      <c r="D97" s="5" t="n"/>
      <c r="E97" s="5" t="n"/>
      <c r="F97" s="5" t="n"/>
      <c r="G97" s="4" t="n"/>
      <c r="H97" s="11">
        <f>IF(A97="","",IF(G97="","",IFERROR(VLOOKUP(G97,'Organigramme'!$A$4:$C$103,2,FALSE)&amp;" "&amp;VLOOKUP(G97,'Organigramme'!$A$4:$C$103,3,FALSE),"Manager introuvable")))</f>
        <v/>
      </c>
      <c r="I97" s="12">
        <f>IF(A97="","",IF(G97="",1,IFERROR(VLOOKUP(G97,'Organigramme'!$A$4:$I$96,9,FALSE)+1,"")))</f>
        <v/>
      </c>
      <c r="J97" s="4" t="n"/>
      <c r="K97" s="8" t="n"/>
      <c r="L97" s="9" t="n"/>
      <c r="M97" s="4" t="n"/>
      <c r="N97" s="12">
        <f>IF(A97="","",COUNTIF('Organigramme'!$G$4:$G$103,A97))</f>
        <v/>
      </c>
      <c r="O97" s="10" t="n"/>
    </row>
    <row r="98">
      <c r="A98" s="4" t="n"/>
      <c r="B98" s="5" t="n"/>
      <c r="C98" s="5" t="n"/>
      <c r="D98" s="5" t="n"/>
      <c r="E98" s="5" t="n"/>
      <c r="F98" s="5" t="n"/>
      <c r="G98" s="4" t="n"/>
      <c r="H98" s="6">
        <f>IF(A98="","",IF(G98="","",IFERROR(VLOOKUP(G98,'Organigramme'!$A$4:$C$103,2,FALSE)&amp;" "&amp;VLOOKUP(G98,'Organigramme'!$A$4:$C$103,3,FALSE),"Manager introuvable")))</f>
        <v/>
      </c>
      <c r="I98" s="7">
        <f>IF(A98="","",IF(G98="",1,IFERROR(VLOOKUP(G98,'Organigramme'!$A$4:$I$97,9,FALSE)+1,"")))</f>
        <v/>
      </c>
      <c r="J98" s="4" t="n"/>
      <c r="K98" s="8" t="n"/>
      <c r="L98" s="9" t="n"/>
      <c r="M98" s="4" t="n"/>
      <c r="N98" s="7">
        <f>IF(A98="","",COUNTIF('Organigramme'!$G$4:$G$103,A98))</f>
        <v/>
      </c>
      <c r="O98" s="10" t="n"/>
    </row>
    <row r="99">
      <c r="A99" s="4" t="n"/>
      <c r="B99" s="5" t="n"/>
      <c r="C99" s="5" t="n"/>
      <c r="D99" s="5" t="n"/>
      <c r="E99" s="5" t="n"/>
      <c r="F99" s="5" t="n"/>
      <c r="G99" s="4" t="n"/>
      <c r="H99" s="11">
        <f>IF(A99="","",IF(G99="","",IFERROR(VLOOKUP(G99,'Organigramme'!$A$4:$C$103,2,FALSE)&amp;" "&amp;VLOOKUP(G99,'Organigramme'!$A$4:$C$103,3,FALSE),"Manager introuvable")))</f>
        <v/>
      </c>
      <c r="I99" s="12">
        <f>IF(A99="","",IF(G99="",1,IFERROR(VLOOKUP(G99,'Organigramme'!$A$4:$I$98,9,FALSE)+1,"")))</f>
        <v/>
      </c>
      <c r="J99" s="4" t="n"/>
      <c r="K99" s="8" t="n"/>
      <c r="L99" s="9" t="n"/>
      <c r="M99" s="4" t="n"/>
      <c r="N99" s="12">
        <f>IF(A99="","",COUNTIF('Organigramme'!$G$4:$G$103,A99))</f>
        <v/>
      </c>
      <c r="O99" s="10" t="n"/>
    </row>
    <row r="100">
      <c r="A100" s="4" t="n"/>
      <c r="B100" s="5" t="n"/>
      <c r="C100" s="5" t="n"/>
      <c r="D100" s="5" t="n"/>
      <c r="E100" s="5" t="n"/>
      <c r="F100" s="5" t="n"/>
      <c r="G100" s="4" t="n"/>
      <c r="H100" s="6">
        <f>IF(A100="","",IF(G100="","",IFERROR(VLOOKUP(G100,'Organigramme'!$A$4:$C$103,2,FALSE)&amp;" "&amp;VLOOKUP(G100,'Organigramme'!$A$4:$C$103,3,FALSE),"Manager introuvable")))</f>
        <v/>
      </c>
      <c r="I100" s="7">
        <f>IF(A100="","",IF(G100="",1,IFERROR(VLOOKUP(G100,'Organigramme'!$A$4:$I$99,9,FALSE)+1,"")))</f>
        <v/>
      </c>
      <c r="J100" s="4" t="n"/>
      <c r="K100" s="8" t="n"/>
      <c r="L100" s="9" t="n"/>
      <c r="M100" s="4" t="n"/>
      <c r="N100" s="7">
        <f>IF(A100="","",COUNTIF('Organigramme'!$G$4:$G$103,A100))</f>
        <v/>
      </c>
      <c r="O100" s="10" t="n"/>
    </row>
    <row r="101">
      <c r="A101" s="4" t="n"/>
      <c r="B101" s="5" t="n"/>
      <c r="C101" s="5" t="n"/>
      <c r="D101" s="5" t="n"/>
      <c r="E101" s="5" t="n"/>
      <c r="F101" s="5" t="n"/>
      <c r="G101" s="4" t="n"/>
      <c r="H101" s="11">
        <f>IF(A101="","",IF(G101="","",IFERROR(VLOOKUP(G101,'Organigramme'!$A$4:$C$103,2,FALSE)&amp;" "&amp;VLOOKUP(G101,'Organigramme'!$A$4:$C$103,3,FALSE),"Manager introuvable")))</f>
        <v/>
      </c>
      <c r="I101" s="12">
        <f>IF(A101="","",IF(G101="",1,IFERROR(VLOOKUP(G101,'Organigramme'!$A$4:$I$100,9,FALSE)+1,"")))</f>
        <v/>
      </c>
      <c r="J101" s="4" t="n"/>
      <c r="K101" s="8" t="n"/>
      <c r="L101" s="9" t="n"/>
      <c r="M101" s="4" t="n"/>
      <c r="N101" s="12">
        <f>IF(A101="","",COUNTIF('Organigramme'!$G$4:$G$103,A101))</f>
        <v/>
      </c>
      <c r="O101" s="10" t="n"/>
    </row>
    <row r="102">
      <c r="A102" s="4" t="n"/>
      <c r="B102" s="5" t="n"/>
      <c r="C102" s="5" t="n"/>
      <c r="D102" s="5" t="n"/>
      <c r="E102" s="5" t="n"/>
      <c r="F102" s="5" t="n"/>
      <c r="G102" s="4" t="n"/>
      <c r="H102" s="6">
        <f>IF(A102="","",IF(G102="","",IFERROR(VLOOKUP(G102,'Organigramme'!$A$4:$C$103,2,FALSE)&amp;" "&amp;VLOOKUP(G102,'Organigramme'!$A$4:$C$103,3,FALSE),"Manager introuvable")))</f>
        <v/>
      </c>
      <c r="I102" s="7">
        <f>IF(A102="","",IF(G102="",1,IFERROR(VLOOKUP(G102,'Organigramme'!$A$4:$I$101,9,FALSE)+1,"")))</f>
        <v/>
      </c>
      <c r="J102" s="4" t="n"/>
      <c r="K102" s="8" t="n"/>
      <c r="L102" s="9" t="n"/>
      <c r="M102" s="4" t="n"/>
      <c r="N102" s="7">
        <f>IF(A102="","",COUNTIF('Organigramme'!$G$4:$G$103,A102))</f>
        <v/>
      </c>
      <c r="O102" s="10" t="n"/>
    </row>
    <row r="103">
      <c r="A103" s="4" t="n"/>
      <c r="B103" s="5" t="n"/>
      <c r="C103" s="5" t="n"/>
      <c r="D103" s="5" t="n"/>
      <c r="E103" s="5" t="n"/>
      <c r="F103" s="5" t="n"/>
      <c r="G103" s="4" t="n"/>
      <c r="H103" s="11">
        <f>IF(A103="","",IF(G103="","",IFERROR(VLOOKUP(G103,'Organigramme'!$A$4:$C$103,2,FALSE)&amp;" "&amp;VLOOKUP(G103,'Organigramme'!$A$4:$C$103,3,FALSE),"Manager introuvable")))</f>
        <v/>
      </c>
      <c r="I103" s="12">
        <f>IF(A103="","",IF(G103="",1,IFERROR(VLOOKUP(G103,'Organigramme'!$A$4:$I$102,9,FALSE)+1,"")))</f>
        <v/>
      </c>
      <c r="J103" s="4" t="n"/>
      <c r="K103" s="8" t="n"/>
      <c r="L103" s="9" t="n"/>
      <c r="M103" s="4" t="n"/>
      <c r="N103" s="12">
        <f>IF(A103="","",COUNTIF('Organigramme'!$G$4:$G$103,A103))</f>
        <v/>
      </c>
      <c r="O103" s="10" t="n"/>
    </row>
    <row r="105">
      <c r="A105" s="13" t="inlineStr">
        <is>
          <t>Totaux</t>
        </is>
      </c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4">
        <f>SUM('Organigramme'!$L$4:$L$103)</f>
        <v/>
      </c>
      <c r="M105" s="13" t="n"/>
      <c r="N105" s="13">
        <f>SUM('Organigramme'!$N$4:$N$103)</f>
        <v/>
      </c>
      <c r="O105" s="13" t="n"/>
    </row>
  </sheetData>
  <autoFilter ref="A3:O103"/>
  <mergeCells count="1">
    <mergeCell ref="A1:O1"/>
  </mergeCells>
  <conditionalFormatting sqref="H4:H103">
    <cfRule type="expression" priority="1" dxfId="0" stopIfTrue="1">
      <formula>$H4="Manager introuvable"</formula>
    </cfRule>
  </conditionalFormatting>
  <conditionalFormatting sqref="M4:M103">
    <cfRule type="expression" priority="2" dxfId="1" stopIfTrue="1">
      <formula>$M4="Actif"</formula>
    </cfRule>
    <cfRule type="expression" priority="3" dxfId="0" stopIfTrue="1">
      <formula>AND($M4&lt;&gt;"",$M4&lt;&gt;"Actif")</formula>
    </cfRule>
  </conditionalFormatting>
  <dataValidations count="2">
    <dataValidation sqref="J4:J103" showErrorMessage="1" showInputMessage="1" allowBlank="1" errorTitle="Type de contrat invalide" error="Sélectionnez un type de contrat dans la liste." promptTitle="Type de contrat" prompt="Choisissez le type de contrat du collaborateur." type="list">
      <formula1>"CDI,CDD,Alternance,Stage"</formula1>
    </dataValidation>
    <dataValidation sqref="M4:M103" showErrorMessage="1" showInputMessage="1" allowBlank="1" errorTitle="Statut invalide" error="Sélectionnez un statut dans la liste." promptTitle="Statut" prompt="Choisissez le statut du collaborateur." type="list">
      <formula1>"Actif,Suspendu,Sorti"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0" customWidth="1" min="3" max="3"/>
    <col width="24" customWidth="1" min="4" max="4"/>
    <col width="22" customWidth="1" min="5" max="5"/>
    <col width="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1" t="inlineStr">
        <is>
          <t>Synthèse de l’organisation</t>
        </is>
      </c>
    </row>
    <row r="2">
      <c r="A2" s="2" t="inlineStr">
        <is>
          <t>Indicateurs consolidés et analyse de la répartition des effectifs par département.</t>
        </is>
      </c>
    </row>
    <row r="4">
      <c r="A4" s="3" t="inlineStr">
        <is>
          <t>Indicateur</t>
        </is>
      </c>
      <c r="B4" s="3" t="inlineStr">
        <is>
          <t>Valeur</t>
        </is>
      </c>
    </row>
    <row r="5">
      <c r="A5" s="15" t="inlineStr">
        <is>
          <t>Effectif total</t>
        </is>
      </c>
      <c r="B5" s="16">
        <f>COUNTA('Organigramme'!$A$4:$A$103)</f>
        <v/>
      </c>
    </row>
    <row r="6">
      <c r="A6" s="17" t="inlineStr">
        <is>
          <t>Nombre de managers</t>
        </is>
      </c>
      <c r="B6" s="18">
        <f>COUNTIF('Organigramme'!$N$4:$N$103,"&gt;0")</f>
        <v/>
      </c>
    </row>
    <row r="7">
      <c r="A7" s="15" t="inlineStr">
        <is>
          <t>Salaire annuel brut total</t>
        </is>
      </c>
      <c r="B7" s="19">
        <f>SUM('Organigramme'!$L$4:$L$103)</f>
        <v/>
      </c>
    </row>
    <row r="8">
      <c r="A8" s="17" t="inlineStr">
        <is>
          <t>Salaire annuel brut moyen</t>
        </is>
      </c>
      <c r="B8" s="20">
        <f>IFERROR(AVERAGE('Organigramme'!$L$4:$L$103),0)</f>
        <v/>
      </c>
    </row>
    <row r="9">
      <c r="A9" s="15" t="inlineStr">
        <is>
          <t>Effectif actif</t>
        </is>
      </c>
      <c r="B9" s="21">
        <f>COUNTIF('Organigramme'!$M$4:$M$103,"Actif")</f>
        <v/>
      </c>
    </row>
    <row r="10">
      <c r="A10" s="17" t="inlineStr">
        <is>
          <t>Pourcentage de collaborateurs actifs</t>
        </is>
      </c>
      <c r="B10" s="22">
        <f>IFERROR('Synthèse'!$B$9/'Synthèse'!$B$5,0)</f>
        <v/>
      </c>
    </row>
    <row r="11">
      <c r="A11" s="15" t="inlineStr">
        <is>
          <t>Taux de collaborateurs rattachés</t>
        </is>
      </c>
      <c r="B11" s="23">
        <f>IFERROR(COUNTIF('Organigramme'!$G$4:$G$103,"&lt;&gt;")/'Synthèse'!$B$5,0)</f>
        <v/>
      </c>
    </row>
    <row r="15">
      <c r="A15" s="3" t="inlineStr">
        <is>
          <t>Département</t>
        </is>
      </c>
      <c r="B15" s="3" t="inlineStr">
        <is>
          <t>Effectif</t>
        </is>
      </c>
      <c r="C15" s="3" t="inlineStr">
        <is>
          <t>Nombre de managers</t>
        </is>
      </c>
      <c r="D15" s="3" t="inlineStr">
        <is>
          <t>Salaire brut total</t>
        </is>
      </c>
      <c r="E15" s="3" t="inlineStr">
        <is>
          <t>Pourcentage de l’effectif</t>
        </is>
      </c>
    </row>
    <row r="16">
      <c r="A16" s="6" t="inlineStr">
        <is>
          <t>Commercial</t>
        </is>
      </c>
      <c r="B16" s="21">
        <f>IF($A16="","",COUNTIF('Organigramme'!$E$4:$E$103,$A16))</f>
        <v/>
      </c>
      <c r="C16" s="21">
        <f>IF($A16="","",COUNTIFS('Organigramme'!$E$4:$E$103,$A16,'Organigramme'!$N$4:$N$103,"&gt;0"))</f>
        <v/>
      </c>
      <c r="D16" s="19">
        <f>IF($A16="","",SUMIF('Organigramme'!$E$4:$E$103,$A16,'Organigramme'!$L$4:$L$103))</f>
        <v/>
      </c>
      <c r="E16" s="23">
        <f>IF($A16="","",IFERROR(B16/'Synthèse'!$B$5,0))</f>
        <v/>
      </c>
    </row>
    <row r="17">
      <c r="A17" s="11" t="inlineStr">
        <is>
          <t>Communication</t>
        </is>
      </c>
      <c r="B17" s="18">
        <f>IF($A17="","",COUNTIF('Organigramme'!$E$4:$E$103,$A17))</f>
        <v/>
      </c>
      <c r="C17" s="18">
        <f>IF($A17="","",COUNTIFS('Organigramme'!$E$4:$E$103,$A17,'Organigramme'!$N$4:$N$103,"&gt;0"))</f>
        <v/>
      </c>
      <c r="D17" s="20">
        <f>IF($A17="","",SUMIF('Organigramme'!$E$4:$E$103,$A17,'Organigramme'!$L$4:$L$103))</f>
        <v/>
      </c>
      <c r="E17" s="22">
        <f>IF($A17="","",IFERROR(B17/'Synthèse'!$B$5,0))</f>
        <v/>
      </c>
    </row>
    <row r="18">
      <c r="A18" s="6" t="inlineStr">
        <is>
          <t>Direction générale</t>
        </is>
      </c>
      <c r="B18" s="21">
        <f>IF($A18="","",COUNTIF('Organigramme'!$E$4:$E$103,$A18))</f>
        <v/>
      </c>
      <c r="C18" s="21">
        <f>IF($A18="","",COUNTIFS('Organigramme'!$E$4:$E$103,$A18,'Organigramme'!$N$4:$N$103,"&gt;0"))</f>
        <v/>
      </c>
      <c r="D18" s="19">
        <f>IF($A18="","",SUMIF('Organigramme'!$E$4:$E$103,$A18,'Organigramme'!$L$4:$L$103))</f>
        <v/>
      </c>
      <c r="E18" s="23">
        <f>IF($A18="","",IFERROR(B18/'Synthèse'!$B$5,0))</f>
        <v/>
      </c>
    </row>
    <row r="19">
      <c r="A19" s="11" t="inlineStr">
        <is>
          <t>Finance</t>
        </is>
      </c>
      <c r="B19" s="18">
        <f>IF($A19="","",COUNTIF('Organigramme'!$E$4:$E$103,$A19))</f>
        <v/>
      </c>
      <c r="C19" s="18">
        <f>IF($A19="","",COUNTIFS('Organigramme'!$E$4:$E$103,$A19,'Organigramme'!$N$4:$N$103,"&gt;0"))</f>
        <v/>
      </c>
      <c r="D19" s="20">
        <f>IF($A19="","",SUMIF('Organigramme'!$E$4:$E$103,$A19,'Organigramme'!$L$4:$L$103))</f>
        <v/>
      </c>
      <c r="E19" s="22">
        <f>IF($A19="","",IFERROR(B19/'Synthèse'!$B$5,0))</f>
        <v/>
      </c>
    </row>
    <row r="20">
      <c r="A20" s="6" t="inlineStr">
        <is>
          <t>Ressources humaines</t>
        </is>
      </c>
      <c r="B20" s="21">
        <f>IF($A20="","",COUNTIF('Organigramme'!$E$4:$E$103,$A20))</f>
        <v/>
      </c>
      <c r="C20" s="21">
        <f>IF($A20="","",COUNTIFS('Organigramme'!$E$4:$E$103,$A20,'Organigramme'!$N$4:$N$103,"&gt;0"))</f>
        <v/>
      </c>
      <c r="D20" s="19">
        <f>IF($A20="","",SUMIF('Organigramme'!$E$4:$E$103,$A20,'Organigramme'!$L$4:$L$103))</f>
        <v/>
      </c>
      <c r="E20" s="23">
        <f>IF($A20="","",IFERROR(B20/'Synthèse'!$B$5,0))</f>
        <v/>
      </c>
    </row>
    <row r="21">
      <c r="A21" s="11" t="inlineStr">
        <is>
          <t>Technologie</t>
        </is>
      </c>
      <c r="B21" s="18">
        <f>IF($A21="","",COUNTIF('Organigramme'!$E$4:$E$103,$A21))</f>
        <v/>
      </c>
      <c r="C21" s="18">
        <f>IF($A21="","",COUNTIFS('Organigramme'!$E$4:$E$103,$A21,'Organigramme'!$N$4:$N$103,"&gt;0"))</f>
        <v/>
      </c>
      <c r="D21" s="20">
        <f>IF($A21="","",SUMIF('Organigramme'!$E$4:$E$103,$A21,'Organigramme'!$L$4:$L$103))</f>
        <v/>
      </c>
      <c r="E21" s="22">
        <f>IF($A21="","",IFERROR(B21/'Synthèse'!$B$5,0))</f>
        <v/>
      </c>
    </row>
    <row r="22">
      <c r="A22" s="6" t="inlineStr">
        <is>
          <t>Juridique</t>
        </is>
      </c>
      <c r="B22" s="21">
        <f>IF($A22="","",COUNTIF('Organigramme'!$E$4:$E$103,$A22))</f>
        <v/>
      </c>
      <c r="C22" s="21">
        <f>IF($A22="","",COUNTIFS('Organigramme'!$E$4:$E$103,$A22,'Organigramme'!$N$4:$N$103,"&gt;0"))</f>
        <v/>
      </c>
      <c r="D22" s="19">
        <f>IF($A22="","",SUMIF('Organigramme'!$E$4:$E$103,$A22,'Organigramme'!$L$4:$L$103))</f>
        <v/>
      </c>
      <c r="E22" s="23">
        <f>IF($A22="","",IFERROR(B22/'Synthèse'!$B$5,0))</f>
        <v/>
      </c>
    </row>
    <row r="23">
      <c r="A23" s="11" t="inlineStr">
        <is>
          <t>Marketing</t>
        </is>
      </c>
      <c r="B23" s="18">
        <f>IF($A23="","",COUNTIF('Organigramme'!$E$4:$E$103,$A23))</f>
        <v/>
      </c>
      <c r="C23" s="18">
        <f>IF($A23="","",COUNTIFS('Organigramme'!$E$4:$E$103,$A23,'Organigramme'!$N$4:$N$103,"&gt;0"))</f>
        <v/>
      </c>
      <c r="D23" s="20">
        <f>IF($A23="","",SUMIF('Organigramme'!$E$4:$E$103,$A23,'Organigramme'!$L$4:$L$103))</f>
        <v/>
      </c>
      <c r="E23" s="22">
        <f>IF($A23="","",IFERROR(B23/'Synthèse'!$B$5,0))</f>
        <v/>
      </c>
    </row>
    <row r="24">
      <c r="A24" s="6" t="inlineStr">
        <is>
          <t>Opérations</t>
        </is>
      </c>
      <c r="B24" s="21">
        <f>IF($A24="","",COUNTIF('Organigramme'!$E$4:$E$103,$A24))</f>
        <v/>
      </c>
      <c r="C24" s="21">
        <f>IF($A24="","",COUNTIFS('Organigramme'!$E$4:$E$103,$A24,'Organigramme'!$N$4:$N$103,"&gt;0"))</f>
        <v/>
      </c>
      <c r="D24" s="19">
        <f>IF($A24="","",SUMIF('Organigramme'!$E$4:$E$103,$A24,'Organigramme'!$L$4:$L$103))</f>
        <v/>
      </c>
      <c r="E24" s="23">
        <f>IF($A24="","",IFERROR(B24/'Synthèse'!$B$5,0))</f>
        <v/>
      </c>
    </row>
    <row r="25">
      <c r="A25" s="11" t="inlineStr">
        <is>
          <t>Service clients</t>
        </is>
      </c>
      <c r="B25" s="18">
        <f>IF($A25="","",COUNTIF('Organigramme'!$E$4:$E$103,$A25))</f>
        <v/>
      </c>
      <c r="C25" s="18">
        <f>IF($A25="","",COUNTIFS('Organigramme'!$E$4:$E$103,$A25,'Organigramme'!$N$4:$N$103,"&gt;0"))</f>
        <v/>
      </c>
      <c r="D25" s="20">
        <f>IF($A25="","",SUMIF('Organigramme'!$E$4:$E$103,$A25,'Organigramme'!$L$4:$L$103))</f>
        <v/>
      </c>
      <c r="E25" s="22">
        <f>IF($A25="","",IFERROR(B25/'Synthèse'!$B$5,0))</f>
        <v/>
      </c>
    </row>
  </sheetData>
  <autoFilter ref="A15:E25"/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28" customWidth="1" min="3" max="3"/>
    <col width="2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Instructions d’utilisation</t>
        </is>
      </c>
    </row>
    <row r="2" ht="28" customHeight="1">
      <c r="A2" s="2" t="inlineStr">
        <is>
          <t>Ce modèle permet de gérer les collaborateurs, leurs rattachements hiérarchiques et les indicateurs associés.</t>
        </is>
      </c>
    </row>
    <row r="4" ht="24" customHeight="1">
      <c r="A4" s="3" t="inlineStr">
        <is>
          <t>N°</t>
        </is>
      </c>
      <c r="B4" s="3" t="inlineStr">
        <is>
          <t>Consigne</t>
        </is>
      </c>
    </row>
    <row r="5">
      <c r="A5" s="7" t="n">
        <v>1</v>
      </c>
      <c r="B5" s="24" t="inlineStr">
        <is>
          <t>Saisir ou modifier les collaborateurs dans la feuille Organigramme.</t>
        </is>
      </c>
    </row>
    <row r="6">
      <c r="A6" s="12" t="n">
        <v>2</v>
      </c>
      <c r="B6" s="25" t="inlineStr">
        <is>
          <t>Utiliser un identifiant unique pour chaque collaborateur.</t>
        </is>
      </c>
    </row>
    <row r="7">
      <c r="A7" s="7" t="n">
        <v>3</v>
      </c>
      <c r="B7" s="24" t="inlineStr">
        <is>
          <t>Renseigner l’ID du manager, sauf pour la direction générale.</t>
        </is>
      </c>
    </row>
    <row r="8">
      <c r="A8" s="12" t="n">
        <v>4</v>
      </c>
      <c r="B8" s="25" t="inlineStr">
        <is>
          <t>Ne pas supprimer les colonnes contenant des formules.</t>
        </is>
      </c>
    </row>
    <row r="9">
      <c r="A9" s="7" t="n">
        <v>5</v>
      </c>
      <c r="B9" s="24" t="inlineStr">
        <is>
          <t>Actualiser les graphiques après modification si nécessaire.</t>
        </is>
      </c>
    </row>
    <row r="10">
      <c r="A10" s="12" t="n">
        <v>6</v>
      </c>
      <c r="B10" s="25" t="inlineStr">
        <is>
          <t>Vérifier les rattachements hiérarchiques avant diffusion du fichier.</t>
        </is>
      </c>
    </row>
    <row r="11">
      <c r="A11" s="7" t="n">
        <v>7</v>
      </c>
      <c r="B11" s="24" t="inlineStr">
        <is>
          <t>Utiliser les filtres de la feuille Organigramme pour analyser les départements et les managers.</t>
        </is>
      </c>
    </row>
    <row r="12">
      <c r="A12" s="12" t="n">
        <v>8</v>
      </c>
      <c r="B12" s="25" t="inlineStr">
        <is>
          <t>Respecter les principes CNIL/RGPD : limiter les données personnelles et protéger le fichier lors du partage.</t>
        </is>
      </c>
    </row>
    <row r="15">
      <c r="A15" s="26" t="inlineStr">
        <is>
          <t>Colonnes de saisie</t>
        </is>
      </c>
      <c r="B15" s="26" t="inlineStr">
        <is>
          <t>Utilisation</t>
        </is>
      </c>
    </row>
    <row r="16">
      <c r="A16" s="24" t="inlineStr">
        <is>
          <t>ID collaborateur</t>
        </is>
      </c>
      <c r="B16" s="24" t="inlineStr">
        <is>
          <t>Identifiant interne unique du collaborateur.</t>
        </is>
      </c>
    </row>
    <row r="17">
      <c r="A17" s="25" t="inlineStr">
        <is>
          <t>Nom, prénom, fonction</t>
        </is>
      </c>
      <c r="B17" s="25" t="inlineStr">
        <is>
          <t>Informations nécessaires à la lecture de l’organigramme.</t>
        </is>
      </c>
    </row>
    <row r="18">
      <c r="A18" s="24" t="inlineStr">
        <is>
          <t>Département et ville</t>
        </is>
      </c>
      <c r="B18" s="24" t="inlineStr">
        <is>
          <t>Informations de rattachement organisationnel.</t>
        </is>
      </c>
    </row>
    <row r="19">
      <c r="A19" s="25" t="inlineStr">
        <is>
          <t>ID manager</t>
        </is>
      </c>
      <c r="B19" s="25" t="inlineStr">
        <is>
          <t>Identifiant du responsable hiérarchique direct.</t>
        </is>
      </c>
    </row>
    <row r="20">
      <c r="A20" s="24" t="inlineStr">
        <is>
          <t>Type de contrat et statut</t>
        </is>
      </c>
      <c r="B20" s="24" t="inlineStr">
        <is>
          <t>Choisir une valeur dans les listes déroulantes.</t>
        </is>
      </c>
    </row>
    <row r="21">
      <c r="A21" s="25" t="inlineStr">
        <is>
          <t>Date d’arrivée et salaire</t>
        </is>
      </c>
      <c r="B21" s="25" t="inlineStr">
        <is>
          <t>Saisir une date et un montant annuel brut.</t>
        </is>
      </c>
    </row>
    <row r="22">
      <c r="A22" s="24" t="inlineStr">
        <is>
          <t>Commentaire</t>
        </is>
      </c>
      <c r="B22" s="24" t="inlineStr">
        <is>
          <t>Ajouter une information utile sans donnée personnelle sensible.</t>
        </is>
      </c>
    </row>
    <row r="25">
      <c r="A25" s="26" t="inlineStr">
        <is>
          <t>Légende</t>
        </is>
      </c>
      <c r="B25" s="26" t="inlineStr">
        <is>
          <t>Signification</t>
        </is>
      </c>
    </row>
    <row r="26">
      <c r="A26" s="10" t="inlineStr">
        <is>
          <t>Cellule jaune pâle</t>
        </is>
      </c>
      <c r="B26" s="24" t="inlineStr">
        <is>
          <t>Zone de saisie ou de modification.</t>
        </is>
      </c>
    </row>
    <row r="27">
      <c r="A27" s="25" t="inlineStr">
        <is>
          <t>Cellule violette ou blanche</t>
        </is>
      </c>
      <c r="B27" s="25" t="inlineStr">
        <is>
          <t>Valeur calculée automatiquement.</t>
        </is>
      </c>
    </row>
    <row r="28">
      <c r="A28" s="27" t="inlineStr">
        <is>
          <t>Statut vert</t>
        </is>
      </c>
      <c r="B28" s="24" t="inlineStr">
        <is>
          <t>Collaborateur actif.</t>
        </is>
      </c>
    </row>
    <row r="29">
      <c r="A29" s="28" t="inlineStr">
        <is>
          <t>Statut rouge</t>
        </is>
      </c>
      <c r="B29" s="25" t="inlineStr">
        <is>
          <t>Situation à contrôler ou manager introuvable.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2026-09-07T08:38:41Z</dcterms:created>
  <dcterms:modified xmlns:dcterms="http://purl.org/dc/terms/" xmlns:xsi="http://www.w3.org/2001/XMLSchema-instance" xsi:type="dcterms:W3CDTF">2026-09-07T08:38:41Z</dcterms:modified>
</cp:coreProperties>
</file>