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entaire" sheetId="1" state="visible" r:id="rId1"/>
    <sheet xmlns:r="http://schemas.openxmlformats.org/officeDocument/2006/relationships" name="Tableau de bord" sheetId="2" state="visible" r:id="rId2"/>
    <sheet xmlns:r="http://schemas.openxmlformats.org/officeDocument/2006/relationships" name="Paramètres" sheetId="3" state="visible" r:id="rId3"/>
    <sheet xmlns:r="http://schemas.openxmlformats.org/officeDocument/2006/relationships" name="Mode d'emploi" sheetId="4" state="visible" r:id="rId4"/>
  </sheets>
  <definedNames>
    <definedName name="_xlnm._FilterDatabase" localSheetId="0" hidden="1">'Inventaire'!$A$1:$S$101</definedName>
  </definedNames>
  <calcPr calcId="124519" fullCalcOnLoad="1" forceFullCalc="1"/>
</workbook>
</file>

<file path=xl/styles.xml><?xml version="1.0" encoding="utf-8"?>
<styleSheet xmlns="http://schemas.openxmlformats.org/spreadsheetml/2006/main">
  <numFmts count="3">
    <numFmt numFmtId="164" formatCode="DD/MM/YYYY"/>
    <numFmt numFmtId="165" formatCode="#,##0.00&quot; €&quot;"/>
    <numFmt numFmtId="166" formatCode="0.0%"/>
  </numFmts>
  <fonts count="8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sz val="10"/>
    </font>
    <font>
      <name val="Calibri"/>
      <b val="1"/>
      <color rgb="00FFFFFF"/>
      <sz val="10"/>
    </font>
    <font>
      <name val="Calibri"/>
      <b val="1"/>
      <sz val="10"/>
    </font>
    <font>
      <name val="Calibri"/>
      <b val="1"/>
      <color rgb="00FFFFFF"/>
      <sz val="14"/>
    </font>
    <font>
      <name val="Calibri"/>
      <b val="1"/>
      <color rgb="0016A34A"/>
      <sz val="10"/>
    </font>
    <font>
      <name val="Calibri"/>
      <b val="1"/>
      <color rgb="00DC2626"/>
      <sz val="10"/>
    </font>
  </fonts>
  <fills count="8">
    <fill>
      <patternFill/>
    </fill>
    <fill>
      <patternFill patternType="gray125"/>
    </fill>
    <fill>
      <patternFill patternType="solid">
        <fgColor rgb="004A2AA5"/>
      </patternFill>
    </fill>
    <fill>
      <patternFill patternType="solid">
        <fgColor rgb="00FFFFFF"/>
      </patternFill>
    </fill>
    <fill>
      <patternFill patternType="solid">
        <fgColor rgb="00FFFBEB"/>
      </patternFill>
    </fill>
    <fill>
      <patternFill patternType="solid">
        <fgColor rgb="00F1EDFB"/>
      </patternFill>
    </fill>
    <fill>
      <patternFill patternType="solid">
        <fgColor rgb="005D3BC4"/>
      </patternFill>
    </fill>
    <fill>
      <patternFill patternType="solid">
        <fgColor rgb="00FF6B4A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2" fillId="4" borderId="1" applyAlignment="1" pivotButton="0" quotePrefix="0" xfId="0">
      <alignment horizontal="left" vertical="center" wrapText="1"/>
    </xf>
    <xf numFmtId="164" fontId="2" fillId="4" borderId="1" applyAlignment="1" pivotButton="0" quotePrefix="0" xfId="0">
      <alignment horizontal="left" vertical="center" wrapText="1"/>
    </xf>
    <xf numFmtId="1" fontId="2" fillId="4" borderId="1" applyAlignment="1" pivotButton="0" quotePrefix="0" xfId="0">
      <alignment horizontal="center" vertical="center" wrapText="1"/>
    </xf>
    <xf numFmtId="165" fontId="2" fillId="4" borderId="1" applyAlignment="1" pivotButton="0" quotePrefix="0" xfId="0">
      <alignment horizontal="right" vertical="center"/>
    </xf>
    <xf numFmtId="165" fontId="2" fillId="3" borderId="1" applyAlignment="1" pivotButton="0" quotePrefix="0" xfId="0">
      <alignment horizontal="right" vertical="center"/>
    </xf>
    <xf numFmtId="166" fontId="2" fillId="4" borderId="1" applyAlignment="1" pivotButton="0" quotePrefix="0" xfId="0">
      <alignment horizontal="center" vertical="center" wrapText="1"/>
    </xf>
    <xf numFmtId="0" fontId="2" fillId="3" borderId="1" applyAlignment="1" pivotButton="0" quotePrefix="0" xfId="0">
      <alignment horizontal="center" vertical="center" wrapText="1"/>
    </xf>
    <xf numFmtId="164" fontId="2" fillId="3" borderId="1" applyAlignment="1" pivotButton="0" quotePrefix="0" xfId="0">
      <alignment horizontal="center" vertical="center" wrapText="1"/>
    </xf>
    <xf numFmtId="165" fontId="2" fillId="5" borderId="1" applyAlignment="1" pivotButton="0" quotePrefix="0" xfId="0">
      <alignment horizontal="right" vertical="center"/>
    </xf>
    <xf numFmtId="0" fontId="2" fillId="5" borderId="1" applyAlignment="1" pivotButton="0" quotePrefix="0" xfId="0">
      <alignment horizontal="center" vertical="center" wrapText="1"/>
    </xf>
    <xf numFmtId="164" fontId="2" fillId="5" borderId="1" applyAlignment="1" pivotButton="0" quotePrefix="0" xfId="0">
      <alignment horizontal="center" vertical="center" wrapText="1"/>
    </xf>
    <xf numFmtId="0" fontId="3" fillId="6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center" vertical="center" wrapText="1"/>
    </xf>
    <xf numFmtId="0" fontId="4" fillId="7" borderId="1" applyAlignment="1" pivotButton="0" quotePrefix="0" xfId="0">
      <alignment horizontal="center" vertical="center" wrapText="1"/>
    </xf>
    <xf numFmtId="1" fontId="4" fillId="7" borderId="1" applyAlignment="1" pivotButton="0" quotePrefix="0" xfId="0">
      <alignment horizontal="center" vertical="center" wrapText="1"/>
    </xf>
    <xf numFmtId="165" fontId="4" fillId="7" borderId="1" applyAlignment="1" pivotButton="0" quotePrefix="0" xfId="0">
      <alignment horizontal="center" vertical="center" wrapText="1"/>
    </xf>
    <xf numFmtId="166" fontId="4" fillId="7" borderId="1" applyAlignment="1" pivotButton="0" quotePrefix="0" xfId="0">
      <alignment horizontal="center" vertical="center" wrapText="1"/>
    </xf>
    <xf numFmtId="0" fontId="5" fillId="2" borderId="1" applyAlignment="1" pivotButton="0" quotePrefix="0" xfId="0">
      <alignment horizontal="center" vertical="center" wrapText="1"/>
    </xf>
    <xf numFmtId="0" fontId="0" fillId="6" borderId="1" pivotButton="0" quotePrefix="0" xfId="0"/>
    <xf numFmtId="0" fontId="3" fillId="6" borderId="1" applyAlignment="1" pivotButton="0" quotePrefix="0" xfId="0">
      <alignment horizontal="left" vertical="center" wrapText="1"/>
    </xf>
    <xf numFmtId="1" fontId="4" fillId="7" borderId="1" applyAlignment="1" pivotButton="0" quotePrefix="0" xfId="0">
      <alignment horizontal="left" vertical="center" wrapText="1"/>
    </xf>
    <xf numFmtId="165" fontId="6" fillId="7" borderId="1" applyAlignment="1" pivotButton="0" quotePrefix="0" xfId="0">
      <alignment horizontal="left" vertical="center" wrapText="1"/>
    </xf>
    <xf numFmtId="166" fontId="4" fillId="7" borderId="1" applyAlignment="1" pivotButton="0" quotePrefix="0" xfId="0">
      <alignment horizontal="left" vertical="center" wrapText="1"/>
    </xf>
    <xf numFmtId="1" fontId="7" fillId="7" borderId="1" applyAlignment="1" pivotButton="0" quotePrefix="0" xfId="0">
      <alignment horizontal="left" vertical="center" wrapText="1"/>
    </xf>
    <xf numFmtId="0" fontId="0" fillId="5" borderId="1" applyAlignment="1" pivotButton="0" quotePrefix="0" xfId="0">
      <alignment horizontal="left" vertical="center" wrapText="1"/>
    </xf>
    <xf numFmtId="1" fontId="0" fillId="5" borderId="1" applyAlignment="1" pivotButton="0" quotePrefix="0" xfId="0">
      <alignment horizontal="right" vertical="center"/>
    </xf>
    <xf numFmtId="165" fontId="0" fillId="5" borderId="1" applyAlignment="1" pivotButton="0" quotePrefix="0" xfId="0">
      <alignment horizontal="right" vertical="center"/>
    </xf>
    <xf numFmtId="0" fontId="0" fillId="3" borderId="1" applyAlignment="1" pivotButton="0" quotePrefix="0" xfId="0">
      <alignment horizontal="left" vertical="center" wrapText="1"/>
    </xf>
    <xf numFmtId="1" fontId="0" fillId="3" borderId="1" applyAlignment="1" pivotButton="0" quotePrefix="0" xfId="0">
      <alignment horizontal="right" vertical="center"/>
    </xf>
    <xf numFmtId="165" fontId="0" fillId="3" borderId="1" applyAlignment="1" pivotButton="0" quotePrefix="0" xfId="0">
      <alignment horizontal="right" vertical="center"/>
    </xf>
    <xf numFmtId="166" fontId="2" fillId="4" borderId="1" applyAlignment="1" pivotButton="0" quotePrefix="0" xfId="0">
      <alignment horizontal="left" vertical="center" wrapText="1"/>
    </xf>
    <xf numFmtId="0" fontId="2" fillId="5" borderId="1" applyAlignment="1" pivotButton="0" quotePrefix="0" xfId="0">
      <alignment horizontal="left" vertical="top" wrapText="1"/>
    </xf>
    <xf numFmtId="0" fontId="2" fillId="3" borderId="1" applyAlignment="1" pivotButton="0" quotePrefix="0" xfId="0">
      <alignment horizontal="left" vertical="top" wrapText="1"/>
    </xf>
  </cellXfs>
  <cellStyles count="1">
    <cellStyle name="Normal" xfId="0" builtinId="0" hidden="0"/>
  </cellStyles>
  <dxfs count="2">
    <dxf>
      <font>
        <name val="Calibri"/>
        <b val="1"/>
        <color rgb="00FFFFFF"/>
        <sz val="10"/>
      </font>
      <fill>
        <patternFill patternType="solid">
          <fgColor rgb="00DC2626"/>
        </patternFill>
      </fill>
    </dxf>
    <dxf>
      <font>
        <name val="Calibri"/>
        <b val="1"/>
        <color rgb="0016A34A"/>
        <sz val="10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Valeur totale HT par catégorie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'Tableau de bord'!D14</f>
            </strRef>
          </tx>
          <spPr>
            <a:solidFill xmlns:a="http://schemas.openxmlformats.org/drawingml/2006/main">
              <a:srgbClr val="FF6B4A"/>
            </a:solidFill>
            <a:ln xmlns:a="http://schemas.openxmlformats.org/drawingml/2006/main">
              <a:solidFill>
                <a:srgbClr val="4A2AA5"/>
              </a:solidFill>
              <a:prstDash val="solid"/>
            </a:ln>
          </spPr>
          <cat>
            <numRef>
              <f>'Tableau de bord'!$B$15:$B$20</f>
            </numRef>
          </cat>
          <val>
            <numRef>
              <f>'Tableau de bord'!$D$15:$D$20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Catégorie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Valeur HT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Nombre de matériels par état</a:t>
            </a:r>
          </a:p>
        </rich>
      </tx>
    </title>
    <plotArea>
      <doughnutChart>
        <varyColors val="1"/>
        <ser>
          <idx val="0"/>
          <order val="0"/>
          <tx>
            <strRef>
              <f>'Tableau de bord'!C24</f>
            </strRef>
          </tx>
          <spPr>
            <a:ln xmlns:a="http://schemas.openxmlformats.org/drawingml/2006/main">
              <a:prstDash val="solid"/>
            </a:ln>
          </spPr>
          <dPt>
            <idx val="0"/>
            <spPr>
              <a:solidFill xmlns:a="http://schemas.openxmlformats.org/drawingml/2006/main">
                <a:srgbClr val="16A34A"/>
              </a:solidFill>
              <a:ln xmlns:a="http://schemas.openxmlformats.org/drawingml/2006/main">
                <a:solidFill>
                  <a:srgbClr val="16A34A"/>
                </a:solidFill>
                <a:prstDash val="solid"/>
              </a:ln>
            </spPr>
          </dPt>
          <dPt>
            <idx val="1"/>
            <spPr>
              <a:solidFill xmlns:a="http://schemas.openxmlformats.org/drawingml/2006/main">
                <a:srgbClr val="5D3BC4"/>
              </a:solidFill>
              <a:ln xmlns:a="http://schemas.openxmlformats.org/drawingml/2006/main">
                <a:solidFill>
                  <a:srgbClr val="5D3BC4"/>
                </a:solidFill>
                <a:prstDash val="solid"/>
              </a:ln>
            </spPr>
          </dPt>
          <dPt>
            <idx val="2"/>
            <spPr>
              <a:solidFill xmlns:a="http://schemas.openxmlformats.org/drawingml/2006/main">
                <a:srgbClr val="FF6B4A"/>
              </a:solidFill>
              <a:ln xmlns:a="http://schemas.openxmlformats.org/drawingml/2006/main">
                <a:solidFill>
                  <a:srgbClr val="FF6B4A"/>
                </a:solidFill>
                <a:prstDash val="solid"/>
              </a:ln>
            </spPr>
          </dPt>
          <dPt>
            <idx val="3"/>
            <spPr>
              <a:solidFill xmlns:a="http://schemas.openxmlformats.org/drawingml/2006/main">
                <a:srgbClr val="DC2626"/>
              </a:solidFill>
              <a:ln xmlns:a="http://schemas.openxmlformats.org/drawingml/2006/main">
                <a:solidFill>
                  <a:srgbClr val="DC2626"/>
                </a:solidFill>
                <a:prstDash val="solid"/>
              </a:ln>
            </spPr>
          </dPt>
          <cat>
            <numRef>
              <f>'Tableau de bord'!$A$25:$A$28</f>
            </numRef>
          </cat>
          <val>
            <numRef>
              <f>'Tableau de bord'!$C$25:$C$28</f>
            </numRef>
          </val>
        </ser>
        <firstSliceAng val="0"/>
        <holeSize val="55"/>
      </doughnutChart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drawing1.xml><?xml version="1.0" encoding="utf-8"?>
<wsDr xmlns="http://schemas.openxmlformats.org/drawingml/2006/spreadsheetDrawing">
  <oneCellAnchor>
    <from>
      <col>5</col>
      <colOff>0</colOff>
      <row>13</row>
      <rowOff>0</rowOff>
    </from>
    <ext cx="576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5</col>
      <colOff>0</colOff>
      <row>30</row>
      <rowOff>0</rowOff>
    </from>
    <ext cx="5760000" cy="288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4A2AA5"/>
    <outlinePr summaryBelow="1" summaryRight="1"/>
    <pageSetUpPr/>
  </sheetPr>
  <dimension ref="A1:S105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23" customWidth="1" min="3" max="3"/>
    <col width="25" customWidth="1" min="4" max="4"/>
    <col width="21" customWidth="1" min="5" max="5"/>
    <col width="14" customWidth="1" min="6" max="6"/>
    <col width="23" customWidth="1" min="7" max="7"/>
    <col width="16" customWidth="1" min="8" max="8"/>
    <col width="15" customWidth="1" min="9" max="9"/>
    <col width="16" customWidth="1" min="10" max="10"/>
    <col width="11" customWidth="1" min="11" max="11"/>
    <col width="16" customWidth="1" min="12" max="12"/>
    <col width="17" customWidth="1" min="13" max="13"/>
    <col width="13" customWidth="1" min="14" max="14"/>
    <col width="16" customWidth="1" min="15" max="15"/>
    <col width="19" customWidth="1" min="16" max="16"/>
    <col width="16" customWidth="1" min="17" max="17"/>
    <col width="17" customWidth="1" min="18" max="18"/>
    <col width="30" customWidth="1" min="19" max="19"/>
  </cols>
  <sheetData>
    <row r="1" ht="34" customHeight="1">
      <c r="A1" s="1" t="inlineStr">
        <is>
          <t>ID matériel</t>
        </is>
      </c>
      <c r="B1" s="1" t="inlineStr">
        <is>
          <t>Catégorie</t>
        </is>
      </c>
      <c r="C1" s="1" t="inlineStr">
        <is>
          <t>Désignation</t>
        </is>
      </c>
      <c r="D1" s="1" t="inlineStr">
        <is>
          <t>Marque / modèle</t>
        </is>
      </c>
      <c r="E1" s="1" t="inlineStr">
        <is>
          <t>Numéro de série</t>
        </is>
      </c>
      <c r="F1" s="1" t="inlineStr">
        <is>
          <t>Date d’achat</t>
        </is>
      </c>
      <c r="G1" s="1" t="inlineStr">
        <is>
          <t>Fournisseur</t>
        </is>
      </c>
      <c r="H1" s="1" t="inlineStr">
        <is>
          <t>Site / ville</t>
        </is>
      </c>
      <c r="I1" s="1" t="inlineStr">
        <is>
          <t>Responsable</t>
        </is>
      </c>
      <c r="J1" s="1" t="inlineStr">
        <is>
          <t>État</t>
        </is>
      </c>
      <c r="K1" s="1" t="inlineStr">
        <is>
          <t>Quantité</t>
        </is>
      </c>
      <c r="L1" s="1" t="inlineStr">
        <is>
          <t>Prix unitaire HT</t>
        </is>
      </c>
      <c r="M1" s="1" t="inlineStr">
        <is>
          <t>Valeur totale HT</t>
        </is>
      </c>
      <c r="N1" s="1" t="inlineStr">
        <is>
          <t>Taux de TVA</t>
        </is>
      </c>
      <c r="O1" s="1" t="inlineStr">
        <is>
          <t>Valeur TTC</t>
        </is>
      </c>
      <c r="P1" s="1" t="inlineStr">
        <is>
          <t>Statut d’inventaire</t>
        </is>
      </c>
      <c r="Q1" s="1" t="inlineStr">
        <is>
          <t>Dernier contrôle</t>
        </is>
      </c>
      <c r="R1" s="1" t="inlineStr">
        <is>
          <t>Prochain contrôle</t>
        </is>
      </c>
      <c r="S1" s="1" t="inlineStr">
        <is>
          <t>Observations</t>
        </is>
      </c>
    </row>
    <row r="2">
      <c r="A2" s="2" t="inlineStr">
        <is>
          <t>MAT-2026-001</t>
        </is>
      </c>
      <c r="B2" s="2" t="inlineStr">
        <is>
          <t>Informatique</t>
        </is>
      </c>
      <c r="C2" s="2" t="inlineStr">
        <is>
          <t>Ordinateur portable</t>
        </is>
      </c>
      <c r="D2" s="2" t="inlineStr">
        <is>
          <t>Dell Latitude 5440</t>
        </is>
      </c>
      <c r="E2" s="2" t="inlineStr">
        <is>
          <t>DL5440-26-PA001</t>
        </is>
      </c>
      <c r="F2" s="3" t="n">
        <v>46062</v>
      </c>
      <c r="G2" s="2" t="inlineStr">
        <is>
          <t>Dell Technologies France</t>
        </is>
      </c>
      <c r="H2" s="2" t="inlineStr">
        <is>
          <t>Paris</t>
        </is>
      </c>
      <c r="I2" s="2" t="inlineStr">
        <is>
          <t>Camille</t>
        </is>
      </c>
      <c r="J2" s="2" t="inlineStr">
        <is>
          <t>Bon état</t>
        </is>
      </c>
      <c r="K2" s="4" t="n">
        <v>3</v>
      </c>
      <c r="L2" s="5" t="n">
        <v>1250</v>
      </c>
      <c r="M2" s="6">
        <f>IF($A2="","",IFERROR($K2*$L2,0))</f>
        <v/>
      </c>
      <c r="N2" s="7" t="n">
        <v>0.2</v>
      </c>
      <c r="O2" s="6">
        <f>IF($A2="","",IFERROR($M2*(1+$N2),0))</f>
        <v/>
      </c>
      <c r="P2" s="8">
        <f>IF($A2="","",IF($Q2="","",IF($Q2&lt;TODAY(),"À contrôler","À jour")))</f>
        <v/>
      </c>
      <c r="Q2" s="3" t="n">
        <v>46227</v>
      </c>
      <c r="R2" s="9">
        <f>IF($Q2="","",IFERROR(EDATE($Q2,6),""))</f>
        <v/>
      </c>
      <c r="S2" s="2" t="inlineStr">
        <is>
          <t>Rénovation prévue en 2028.</t>
        </is>
      </c>
    </row>
    <row r="3">
      <c r="A3" s="2" t="inlineStr">
        <is>
          <t>MAT-2026-002</t>
        </is>
      </c>
      <c r="B3" s="2" t="inlineStr">
        <is>
          <t>Informatique</t>
        </is>
      </c>
      <c r="C3" s="2" t="inlineStr">
        <is>
          <t>Écran</t>
        </is>
      </c>
      <c r="D3" s="2" t="inlineStr">
        <is>
          <t>Dell P2422H</t>
        </is>
      </c>
      <c r="E3" s="2" t="inlineStr">
        <is>
          <t>DLP2422-26-LY002</t>
        </is>
      </c>
      <c r="F3" s="3" t="n">
        <v>46082</v>
      </c>
      <c r="G3" s="2" t="inlineStr">
        <is>
          <t>Ingram Micro France</t>
        </is>
      </c>
      <c r="H3" s="2" t="inlineStr">
        <is>
          <t>Lyon</t>
        </is>
      </c>
      <c r="I3" s="2" t="inlineStr">
        <is>
          <t>Lucas</t>
        </is>
      </c>
      <c r="J3" s="2" t="inlineStr">
        <is>
          <t>Bon état</t>
        </is>
      </c>
      <c r="K3" s="4" t="n">
        <v>5</v>
      </c>
      <c r="L3" s="5" t="n">
        <v>220</v>
      </c>
      <c r="M3" s="10">
        <f>IF($A3="","",IFERROR($K3*$L3,0))</f>
        <v/>
      </c>
      <c r="N3" s="7" t="n">
        <v>0.2</v>
      </c>
      <c r="O3" s="10">
        <f>IF($A3="","",IFERROR($M3*(1+$N3),0))</f>
        <v/>
      </c>
      <c r="P3" s="11">
        <f>IF($A3="","",IF($Q3="","",IF($Q3&lt;TODAY(),"À contrôler","À jour")))</f>
        <v/>
      </c>
      <c r="Q3" s="3" t="n">
        <v>46279</v>
      </c>
      <c r="R3" s="12">
        <f>IF($Q3="","",IFERROR(EDATE($Q3,6),""))</f>
        <v/>
      </c>
      <c r="S3" s="2" t="inlineStr">
        <is>
          <t>Supports réglables inclus.</t>
        </is>
      </c>
    </row>
    <row r="4">
      <c r="A4" s="2" t="inlineStr">
        <is>
          <t>MAT-2026-003</t>
        </is>
      </c>
      <c r="B4" s="2" t="inlineStr">
        <is>
          <t>Téléphonie</t>
        </is>
      </c>
      <c r="C4" s="2" t="inlineStr">
        <is>
          <t>Smartphone</t>
        </is>
      </c>
      <c r="D4" s="2" t="inlineStr">
        <is>
          <t>Samsung Galaxy S24</t>
        </is>
      </c>
      <c r="E4" s="2" t="inlineStr">
        <is>
          <t>SM-S921B-26-MA003</t>
        </is>
      </c>
      <c r="F4" s="3" t="n">
        <v>46102</v>
      </c>
      <c r="G4" s="2" t="inlineStr">
        <is>
          <t>Orange Business Services</t>
        </is>
      </c>
      <c r="H4" s="2" t="inlineStr">
        <is>
          <t>Marseille</t>
        </is>
      </c>
      <c r="I4" s="2" t="inlineStr">
        <is>
          <t>Emma</t>
        </is>
      </c>
      <c r="J4" s="2" t="inlineStr">
        <is>
          <t>À contrôler</t>
        </is>
      </c>
      <c r="K4" s="4" t="n">
        <v>4</v>
      </c>
      <c r="L4" s="5" t="n">
        <v>780</v>
      </c>
      <c r="M4" s="6">
        <f>IF($A4="","",IFERROR($K4*$L4,0))</f>
        <v/>
      </c>
      <c r="N4" s="7" t="n">
        <v>0.2</v>
      </c>
      <c r="O4" s="6">
        <f>IF($A4="","",IFERROR($M4*(1+$N4),0))</f>
        <v/>
      </c>
      <c r="P4" s="8">
        <f>IF($A4="","",IF($Q4="","",IF($Q4&lt;TODAY(),"À contrôler","À jour")))</f>
        <v/>
      </c>
      <c r="Q4" s="3" t="n">
        <v>46269</v>
      </c>
      <c r="R4" s="9">
        <f>IF($Q4="","",IFERROR(EDATE($Q4,6),""))</f>
        <v/>
      </c>
      <c r="S4" s="2" t="inlineStr">
        <is>
          <t>Contrôle de la batterie requis.</t>
        </is>
      </c>
    </row>
    <row r="5">
      <c r="A5" s="2" t="inlineStr">
        <is>
          <t>MAT-2026-004</t>
        </is>
      </c>
      <c r="B5" s="2" t="inlineStr">
        <is>
          <t>Impression</t>
        </is>
      </c>
      <c r="C5" s="2" t="inlineStr">
        <is>
          <t>Imprimante multifonction</t>
        </is>
      </c>
      <c r="D5" s="2" t="inlineStr">
        <is>
          <t>HP LaserJet Pro</t>
        </is>
      </c>
      <c r="E5" s="2" t="inlineStr">
        <is>
          <t>HP-LJPRO-26-TO004</t>
        </is>
      </c>
      <c r="F5" s="3" t="n">
        <v>46122</v>
      </c>
      <c r="G5" s="2" t="inlineStr">
        <is>
          <t>Bureau Vallée</t>
        </is>
      </c>
      <c r="H5" s="2" t="inlineStr">
        <is>
          <t>Toulouse</t>
        </is>
      </c>
      <c r="I5" s="2" t="inlineStr">
        <is>
          <t>Hugo</t>
        </is>
      </c>
      <c r="J5" s="2" t="inlineStr">
        <is>
          <t>Bon état</t>
        </is>
      </c>
      <c r="K5" s="4" t="n">
        <v>1</v>
      </c>
      <c r="L5" s="5" t="n">
        <v>450</v>
      </c>
      <c r="M5" s="10">
        <f>IF($A5="","",IFERROR($K5*$L5,0))</f>
        <v/>
      </c>
      <c r="N5" s="7" t="n">
        <v>0.2</v>
      </c>
      <c r="O5" s="10">
        <f>IF($A5="","",IFERROR($M5*(1+$N5),0))</f>
        <v/>
      </c>
      <c r="P5" s="11">
        <f>IF($A5="","",IF($Q5="","",IF($Q5&lt;TODAY(),"À contrôler","À jour")))</f>
        <v/>
      </c>
      <c r="Q5" s="3" t="n">
        <v>46293</v>
      </c>
      <c r="R5" s="12">
        <f>IF($Q5="","",IFERROR(EDATE($Q5,6),""))</f>
        <v/>
      </c>
      <c r="S5" s="2" t="inlineStr">
        <is>
          <t>Contrat toner en cours.</t>
        </is>
      </c>
    </row>
    <row r="6">
      <c r="A6" s="2" t="inlineStr">
        <is>
          <t>MAT-2026-005</t>
        </is>
      </c>
      <c r="B6" s="2" t="inlineStr">
        <is>
          <t>Audiovisuel</t>
        </is>
      </c>
      <c r="C6" s="2" t="inlineStr">
        <is>
          <t>Vidéoprojecteur</t>
        </is>
      </c>
      <c r="D6" s="2" t="inlineStr">
        <is>
          <t>Epson EB-FH52</t>
        </is>
      </c>
      <c r="E6" s="2" t="inlineStr">
        <is>
          <t>EP-FH52-26-BO005</t>
        </is>
      </c>
      <c r="F6" s="3" t="n">
        <v>46152</v>
      </c>
      <c r="G6" s="2" t="inlineStr">
        <is>
          <t>Epson France</t>
        </is>
      </c>
      <c r="H6" s="2" t="inlineStr">
        <is>
          <t>Bordeaux</t>
        </is>
      </c>
      <c r="I6" s="2" t="inlineStr">
        <is>
          <t>Léa</t>
        </is>
      </c>
      <c r="J6" s="2" t="inlineStr">
        <is>
          <t>À réparer</t>
        </is>
      </c>
      <c r="K6" s="4" t="n">
        <v>1</v>
      </c>
      <c r="L6" s="5" t="n">
        <v>690</v>
      </c>
      <c r="M6" s="6">
        <f>IF($A6="","",IFERROR($K6*$L6,0))</f>
        <v/>
      </c>
      <c r="N6" s="7" t="n">
        <v>0.2</v>
      </c>
      <c r="O6" s="6">
        <f>IF($A6="","",IFERROR($M6*(1+$N6),0))</f>
        <v/>
      </c>
      <c r="P6" s="8">
        <f>IF($A6="","",IF($Q6="","",IF($Q6&lt;TODAY(),"À contrôler","À jour")))</f>
        <v/>
      </c>
      <c r="Q6" s="3" t="n">
        <v>46257</v>
      </c>
      <c r="R6" s="9">
        <f>IF($Q6="","",IFERROR(EDATE($Q6,6),""))</f>
        <v/>
      </c>
      <c r="S6" s="2" t="inlineStr">
        <is>
          <t>Lampe à remplacer.</t>
        </is>
      </c>
    </row>
    <row r="7">
      <c r="A7" s="2" t="inlineStr">
        <is>
          <t>MAT-2026-006</t>
        </is>
      </c>
      <c r="B7" s="2" t="inlineStr">
        <is>
          <t>Informatique</t>
        </is>
      </c>
      <c r="C7" s="2" t="inlineStr">
        <is>
          <t>Ordinateur portable</t>
        </is>
      </c>
      <c r="D7" s="2" t="inlineStr">
        <is>
          <t>Lenovo ThinkPad E14</t>
        </is>
      </c>
      <c r="E7" s="2" t="inlineStr">
        <is>
          <t>LN-E14-26-LI006</t>
        </is>
      </c>
      <c r="F7" s="3" t="n">
        <v>46177</v>
      </c>
      <c r="G7" s="2" t="inlineStr">
        <is>
          <t>Lenovo France</t>
        </is>
      </c>
      <c r="H7" s="2" t="inlineStr">
        <is>
          <t>Lille</t>
        </is>
      </c>
      <c r="I7" s="2" t="inlineStr">
        <is>
          <t>Louis</t>
        </is>
      </c>
      <c r="J7" s="2" t="inlineStr">
        <is>
          <t>Bon état</t>
        </is>
      </c>
      <c r="K7" s="4" t="n">
        <v>2</v>
      </c>
      <c r="L7" s="5" t="n">
        <v>980</v>
      </c>
      <c r="M7" s="10">
        <f>IF($A7="","",IFERROR($K7*$L7,0))</f>
        <v/>
      </c>
      <c r="N7" s="7" t="n">
        <v>0.2</v>
      </c>
      <c r="O7" s="10">
        <f>IF($A7="","",IFERROR($M7*(1+$N7),0))</f>
        <v/>
      </c>
      <c r="P7" s="11">
        <f>IF($A7="","",IF($Q7="","",IF($Q7&lt;TODAY(),"À contrôler","À jour")))</f>
        <v/>
      </c>
      <c r="Q7" s="3" t="n">
        <v>46332</v>
      </c>
      <c r="R7" s="12">
        <f>IF($Q7="","",IFERROR(EDATE($Q7,6),""))</f>
        <v/>
      </c>
      <c r="S7" s="2" t="inlineStr">
        <is>
          <t>Garantie constructeur active.</t>
        </is>
      </c>
    </row>
    <row r="8">
      <c r="A8" s="2" t="inlineStr">
        <is>
          <t>MAT-2026-007</t>
        </is>
      </c>
      <c r="B8" s="2" t="inlineStr">
        <is>
          <t>Mobilier</t>
        </is>
      </c>
      <c r="C8" s="2" t="inlineStr">
        <is>
          <t>Bureau droit</t>
        </is>
      </c>
      <c r="D8" s="2" t="inlineStr">
        <is>
          <t>Ikea Bekant</t>
        </is>
      </c>
      <c r="E8" s="2" t="inlineStr">
        <is>
          <t>IK-BEK-26-NA007</t>
        </is>
      </c>
      <c r="F8" s="3" t="n">
        <v>46197</v>
      </c>
      <c r="G8" s="2" t="inlineStr">
        <is>
          <t>IKEA Business</t>
        </is>
      </c>
      <c r="H8" s="2" t="inlineStr">
        <is>
          <t>Nantes</t>
        </is>
      </c>
      <c r="I8" s="2" t="inlineStr">
        <is>
          <t>Chloé</t>
        </is>
      </c>
      <c r="J8" s="2" t="inlineStr">
        <is>
          <t>Bon état</t>
        </is>
      </c>
      <c r="K8" s="4" t="n">
        <v>6</v>
      </c>
      <c r="L8" s="5" t="n">
        <v>310</v>
      </c>
      <c r="M8" s="6">
        <f>IF($A8="","",IFERROR($K8*$L8,0))</f>
        <v/>
      </c>
      <c r="N8" s="7" t="n">
        <v>0.2</v>
      </c>
      <c r="O8" s="6">
        <f>IF($A8="","",IFERROR($M8*(1+$N8),0))</f>
        <v/>
      </c>
      <c r="P8" s="8">
        <f>IF($A8="","",IF($Q8="","",IF($Q8&lt;TODAY(),"À contrôler","À jour")))</f>
        <v/>
      </c>
      <c r="Q8" s="3" t="n">
        <v>46290</v>
      </c>
      <c r="R8" s="9">
        <f>IF($Q8="","",IFERROR(EDATE($Q8,6),""))</f>
        <v/>
      </c>
      <c r="S8" s="2" t="inlineStr">
        <is>
          <t>Plateaux blancs, piétement noir.</t>
        </is>
      </c>
    </row>
    <row r="9">
      <c r="A9" s="2" t="inlineStr">
        <is>
          <t>MAT-2026-008</t>
        </is>
      </c>
      <c r="B9" s="2" t="inlineStr">
        <is>
          <t>Mobilier</t>
        </is>
      </c>
      <c r="C9" s="2" t="inlineStr">
        <is>
          <t>Chaise ergonomique</t>
        </is>
      </c>
      <c r="D9" s="2" t="inlineStr">
        <is>
          <t>Herman Miller Sayl</t>
        </is>
      </c>
      <c r="E9" s="2" t="inlineStr">
        <is>
          <t>HM-SAYL-26-ST008</t>
        </is>
      </c>
      <c r="F9" s="3" t="n">
        <v>46217</v>
      </c>
      <c r="G9" s="2" t="inlineStr">
        <is>
          <t>Herman Miller France</t>
        </is>
      </c>
      <c r="H9" s="2" t="inlineStr">
        <is>
          <t>Strasbourg</t>
        </is>
      </c>
      <c r="I9" s="2" t="inlineStr">
        <is>
          <t>Nathan</t>
        </is>
      </c>
      <c r="J9" s="2" t="inlineStr">
        <is>
          <t>Bon état</t>
        </is>
      </c>
      <c r="K9" s="4" t="n">
        <v>8</v>
      </c>
      <c r="L9" s="5" t="n">
        <v>890</v>
      </c>
      <c r="M9" s="10">
        <f>IF($A9="","",IFERROR($K9*$L9,0))</f>
        <v/>
      </c>
      <c r="N9" s="7" t="n">
        <v>0.2</v>
      </c>
      <c r="O9" s="10">
        <f>IF($A9="","",IFERROR($M9*(1+$N9),0))</f>
        <v/>
      </c>
      <c r="P9" s="11">
        <f>IF($A9="","",IF($Q9="","",IF($Q9&lt;TODAY(),"À contrôler","À jour")))</f>
        <v/>
      </c>
      <c r="Q9" s="3" t="n">
        <v>46271</v>
      </c>
      <c r="R9" s="12">
        <f>IF($Q9="","",IFERROR(EDATE($Q9,6),""))</f>
        <v/>
      </c>
      <c r="S9" s="2" t="inlineStr">
        <is>
          <t>Réglages lombaires vérifiés.</t>
        </is>
      </c>
    </row>
    <row r="10">
      <c r="A10" s="2" t="inlineStr">
        <is>
          <t>MAT-2026-009</t>
        </is>
      </c>
      <c r="B10" s="2" t="inlineStr">
        <is>
          <t>Réseau</t>
        </is>
      </c>
      <c r="C10" s="2" t="inlineStr">
        <is>
          <t>Routeur réseau</t>
        </is>
      </c>
      <c r="D10" s="2" t="inlineStr">
        <is>
          <t>Cisco Business 250</t>
        </is>
      </c>
      <c r="E10" s="2" t="inlineStr">
        <is>
          <t>CS-CB250-26-NI009</t>
        </is>
      </c>
      <c r="F10" s="3" t="n">
        <v>46237</v>
      </c>
      <c r="G10" s="2" t="inlineStr">
        <is>
          <t>Cisco France</t>
        </is>
      </c>
      <c r="H10" s="2" t="inlineStr">
        <is>
          <t>Nice</t>
        </is>
      </c>
      <c r="I10" s="2" t="inlineStr">
        <is>
          <t>Manon</t>
        </is>
      </c>
      <c r="J10" s="2" t="inlineStr">
        <is>
          <t>Hors service</t>
        </is>
      </c>
      <c r="K10" s="4" t="n">
        <v>2</v>
      </c>
      <c r="L10" s="5" t="n">
        <v>560</v>
      </c>
      <c r="M10" s="6">
        <f>IF($A10="","",IFERROR($K10*$L10,0))</f>
        <v/>
      </c>
      <c r="N10" s="7" t="n">
        <v>0.2</v>
      </c>
      <c r="O10" s="6">
        <f>IF($A10="","",IFERROR($M10*(1+$N10),0))</f>
        <v/>
      </c>
      <c r="P10" s="8">
        <f>IF($A10="","",IF($Q10="","",IF($Q10&lt;TODAY(),"À contrôler","À jour")))</f>
        <v/>
      </c>
      <c r="Q10" s="3" t="n">
        <v>46307</v>
      </c>
      <c r="R10" s="9">
        <f>IF($Q10="","",IFERROR(EDATE($Q10,6),""))</f>
        <v/>
      </c>
      <c r="S10" s="2" t="inlineStr">
        <is>
          <t>Remplacement planifié.</t>
        </is>
      </c>
    </row>
    <row r="11">
      <c r="A11" s="2" t="n"/>
      <c r="B11" s="2" t="n"/>
      <c r="C11" s="2" t="n"/>
      <c r="D11" s="2" t="n"/>
      <c r="E11" s="2" t="n"/>
      <c r="F11" s="3" t="n"/>
      <c r="G11" s="2" t="n"/>
      <c r="H11" s="2" t="n"/>
      <c r="I11" s="2" t="n"/>
      <c r="J11" s="2" t="n"/>
      <c r="K11" s="4" t="n"/>
      <c r="L11" s="5" t="n"/>
      <c r="M11" s="10">
        <f>IF($A11="","",IFERROR($K11*$L11,0))</f>
        <v/>
      </c>
      <c r="N11" s="7" t="n"/>
      <c r="O11" s="10">
        <f>IF($A11="","",IFERROR($M11*(1+$N11),0))</f>
        <v/>
      </c>
      <c r="P11" s="11">
        <f>IF($A11="","",IF($Q11="","",IF($Q11&lt;TODAY(),"À contrôler","À jour")))</f>
        <v/>
      </c>
      <c r="Q11" s="3" t="n"/>
      <c r="R11" s="12">
        <f>IF($Q11="","",IFERROR(EDATE($Q11,6),""))</f>
        <v/>
      </c>
      <c r="S11" s="2" t="n"/>
    </row>
    <row r="12">
      <c r="A12" s="2" t="n"/>
      <c r="B12" s="2" t="n"/>
      <c r="C12" s="2" t="n"/>
      <c r="D12" s="2" t="n"/>
      <c r="E12" s="2" t="n"/>
      <c r="F12" s="3" t="n"/>
      <c r="G12" s="2" t="n"/>
      <c r="H12" s="2" t="n"/>
      <c r="I12" s="2" t="n"/>
      <c r="J12" s="2" t="n"/>
      <c r="K12" s="4" t="n"/>
      <c r="L12" s="5" t="n"/>
      <c r="M12" s="6">
        <f>IF($A12="","",IFERROR($K12*$L12,0))</f>
        <v/>
      </c>
      <c r="N12" s="7" t="n"/>
      <c r="O12" s="6">
        <f>IF($A12="","",IFERROR($M12*(1+$N12),0))</f>
        <v/>
      </c>
      <c r="P12" s="8">
        <f>IF($A12="","",IF($Q12="","",IF($Q12&lt;TODAY(),"À contrôler","À jour")))</f>
        <v/>
      </c>
      <c r="Q12" s="3" t="n"/>
      <c r="R12" s="9">
        <f>IF($Q12="","",IFERROR(EDATE($Q12,6),""))</f>
        <v/>
      </c>
      <c r="S12" s="2" t="n"/>
    </row>
    <row r="13">
      <c r="A13" s="2" t="n"/>
      <c r="B13" s="2" t="n"/>
      <c r="C13" s="2" t="n"/>
      <c r="D13" s="2" t="n"/>
      <c r="E13" s="2" t="n"/>
      <c r="F13" s="3" t="n"/>
      <c r="G13" s="2" t="n"/>
      <c r="H13" s="2" t="n"/>
      <c r="I13" s="2" t="n"/>
      <c r="J13" s="2" t="n"/>
      <c r="K13" s="4" t="n"/>
      <c r="L13" s="5" t="n"/>
      <c r="M13" s="10">
        <f>IF($A13="","",IFERROR($K13*$L13,0))</f>
        <v/>
      </c>
      <c r="N13" s="7" t="n"/>
      <c r="O13" s="10">
        <f>IF($A13="","",IFERROR($M13*(1+$N13),0))</f>
        <v/>
      </c>
      <c r="P13" s="11">
        <f>IF($A13="","",IF($Q13="","",IF($Q13&lt;TODAY(),"À contrôler","À jour")))</f>
        <v/>
      </c>
      <c r="Q13" s="3" t="n"/>
      <c r="R13" s="12">
        <f>IF($Q13="","",IFERROR(EDATE($Q13,6),""))</f>
        <v/>
      </c>
      <c r="S13" s="2" t="n"/>
    </row>
    <row r="14">
      <c r="A14" s="2" t="n"/>
      <c r="B14" s="2" t="n"/>
      <c r="C14" s="2" t="n"/>
      <c r="D14" s="2" t="n"/>
      <c r="E14" s="2" t="n"/>
      <c r="F14" s="3" t="n"/>
      <c r="G14" s="2" t="n"/>
      <c r="H14" s="2" t="n"/>
      <c r="I14" s="2" t="n"/>
      <c r="J14" s="2" t="n"/>
      <c r="K14" s="4" t="n"/>
      <c r="L14" s="5" t="n"/>
      <c r="M14" s="6">
        <f>IF($A14="","",IFERROR($K14*$L14,0))</f>
        <v/>
      </c>
      <c r="N14" s="7" t="n"/>
      <c r="O14" s="6">
        <f>IF($A14="","",IFERROR($M14*(1+$N14),0))</f>
        <v/>
      </c>
      <c r="P14" s="8">
        <f>IF($A14="","",IF($Q14="","",IF($Q14&lt;TODAY(),"À contrôler","À jour")))</f>
        <v/>
      </c>
      <c r="Q14" s="3" t="n"/>
      <c r="R14" s="9">
        <f>IF($Q14="","",IFERROR(EDATE($Q14,6),""))</f>
        <v/>
      </c>
      <c r="S14" s="2" t="n"/>
    </row>
    <row r="15">
      <c r="A15" s="2" t="n"/>
      <c r="B15" s="2" t="n"/>
      <c r="C15" s="2" t="n"/>
      <c r="D15" s="2" t="n"/>
      <c r="E15" s="2" t="n"/>
      <c r="F15" s="3" t="n"/>
      <c r="G15" s="2" t="n"/>
      <c r="H15" s="2" t="n"/>
      <c r="I15" s="2" t="n"/>
      <c r="J15" s="2" t="n"/>
      <c r="K15" s="4" t="n"/>
      <c r="L15" s="5" t="n"/>
      <c r="M15" s="10">
        <f>IF($A15="","",IFERROR($K15*$L15,0))</f>
        <v/>
      </c>
      <c r="N15" s="7" t="n"/>
      <c r="O15" s="10">
        <f>IF($A15="","",IFERROR($M15*(1+$N15),0))</f>
        <v/>
      </c>
      <c r="P15" s="11">
        <f>IF($A15="","",IF($Q15="","",IF($Q15&lt;TODAY(),"À contrôler","À jour")))</f>
        <v/>
      </c>
      <c r="Q15" s="3" t="n"/>
      <c r="R15" s="12">
        <f>IF($Q15="","",IFERROR(EDATE($Q15,6),""))</f>
        <v/>
      </c>
      <c r="S15" s="2" t="n"/>
    </row>
    <row r="16">
      <c r="A16" s="2" t="n"/>
      <c r="B16" s="2" t="n"/>
      <c r="C16" s="2" t="n"/>
      <c r="D16" s="2" t="n"/>
      <c r="E16" s="2" t="n"/>
      <c r="F16" s="3" t="n"/>
      <c r="G16" s="2" t="n"/>
      <c r="H16" s="2" t="n"/>
      <c r="I16" s="2" t="n"/>
      <c r="J16" s="2" t="n"/>
      <c r="K16" s="4" t="n"/>
      <c r="L16" s="5" t="n"/>
      <c r="M16" s="6">
        <f>IF($A16="","",IFERROR($K16*$L16,0))</f>
        <v/>
      </c>
      <c r="N16" s="7" t="n"/>
      <c r="O16" s="6">
        <f>IF($A16="","",IFERROR($M16*(1+$N16),0))</f>
        <v/>
      </c>
      <c r="P16" s="8">
        <f>IF($A16="","",IF($Q16="","",IF($Q16&lt;TODAY(),"À contrôler","À jour")))</f>
        <v/>
      </c>
      <c r="Q16" s="3" t="n"/>
      <c r="R16" s="9">
        <f>IF($Q16="","",IFERROR(EDATE($Q16,6),""))</f>
        <v/>
      </c>
      <c r="S16" s="2" t="n"/>
    </row>
    <row r="17">
      <c r="A17" s="2" t="n"/>
      <c r="B17" s="2" t="n"/>
      <c r="C17" s="2" t="n"/>
      <c r="D17" s="2" t="n"/>
      <c r="E17" s="2" t="n"/>
      <c r="F17" s="3" t="n"/>
      <c r="G17" s="2" t="n"/>
      <c r="H17" s="2" t="n"/>
      <c r="I17" s="2" t="n"/>
      <c r="J17" s="2" t="n"/>
      <c r="K17" s="4" t="n"/>
      <c r="L17" s="5" t="n"/>
      <c r="M17" s="10">
        <f>IF($A17="","",IFERROR($K17*$L17,0))</f>
        <v/>
      </c>
      <c r="N17" s="7" t="n"/>
      <c r="O17" s="10">
        <f>IF($A17="","",IFERROR($M17*(1+$N17),0))</f>
        <v/>
      </c>
      <c r="P17" s="11">
        <f>IF($A17="","",IF($Q17="","",IF($Q17&lt;TODAY(),"À contrôler","À jour")))</f>
        <v/>
      </c>
      <c r="Q17" s="3" t="n"/>
      <c r="R17" s="12">
        <f>IF($Q17="","",IFERROR(EDATE($Q17,6),""))</f>
        <v/>
      </c>
      <c r="S17" s="2" t="n"/>
    </row>
    <row r="18">
      <c r="A18" s="2" t="n"/>
      <c r="B18" s="2" t="n"/>
      <c r="C18" s="2" t="n"/>
      <c r="D18" s="2" t="n"/>
      <c r="E18" s="2" t="n"/>
      <c r="F18" s="3" t="n"/>
      <c r="G18" s="2" t="n"/>
      <c r="H18" s="2" t="n"/>
      <c r="I18" s="2" t="n"/>
      <c r="J18" s="2" t="n"/>
      <c r="K18" s="4" t="n"/>
      <c r="L18" s="5" t="n"/>
      <c r="M18" s="6">
        <f>IF($A18="","",IFERROR($K18*$L18,0))</f>
        <v/>
      </c>
      <c r="N18" s="7" t="n"/>
      <c r="O18" s="6">
        <f>IF($A18="","",IFERROR($M18*(1+$N18),0))</f>
        <v/>
      </c>
      <c r="P18" s="8">
        <f>IF($A18="","",IF($Q18="","",IF($Q18&lt;TODAY(),"À contrôler","À jour")))</f>
        <v/>
      </c>
      <c r="Q18" s="3" t="n"/>
      <c r="R18" s="9">
        <f>IF($Q18="","",IFERROR(EDATE($Q18,6),""))</f>
        <v/>
      </c>
      <c r="S18" s="2" t="n"/>
    </row>
    <row r="19">
      <c r="A19" s="2" t="n"/>
      <c r="B19" s="2" t="n"/>
      <c r="C19" s="2" t="n"/>
      <c r="D19" s="2" t="n"/>
      <c r="E19" s="2" t="n"/>
      <c r="F19" s="3" t="n"/>
      <c r="G19" s="2" t="n"/>
      <c r="H19" s="2" t="n"/>
      <c r="I19" s="2" t="n"/>
      <c r="J19" s="2" t="n"/>
      <c r="K19" s="4" t="n"/>
      <c r="L19" s="5" t="n"/>
      <c r="M19" s="10">
        <f>IF($A19="","",IFERROR($K19*$L19,0))</f>
        <v/>
      </c>
      <c r="N19" s="7" t="n"/>
      <c r="O19" s="10">
        <f>IF($A19="","",IFERROR($M19*(1+$N19),0))</f>
        <v/>
      </c>
      <c r="P19" s="11">
        <f>IF($A19="","",IF($Q19="","",IF($Q19&lt;TODAY(),"À contrôler","À jour")))</f>
        <v/>
      </c>
      <c r="Q19" s="3" t="n"/>
      <c r="R19" s="12">
        <f>IF($Q19="","",IFERROR(EDATE($Q19,6),""))</f>
        <v/>
      </c>
      <c r="S19" s="2" t="n"/>
    </row>
    <row r="20">
      <c r="A20" s="2" t="n"/>
      <c r="B20" s="2" t="n"/>
      <c r="C20" s="2" t="n"/>
      <c r="D20" s="2" t="n"/>
      <c r="E20" s="2" t="n"/>
      <c r="F20" s="3" t="n"/>
      <c r="G20" s="2" t="n"/>
      <c r="H20" s="2" t="n"/>
      <c r="I20" s="2" t="n"/>
      <c r="J20" s="2" t="n"/>
      <c r="K20" s="4" t="n"/>
      <c r="L20" s="5" t="n"/>
      <c r="M20" s="6">
        <f>IF($A20="","",IFERROR($K20*$L20,0))</f>
        <v/>
      </c>
      <c r="N20" s="7" t="n"/>
      <c r="O20" s="6">
        <f>IF($A20="","",IFERROR($M20*(1+$N20),0))</f>
        <v/>
      </c>
      <c r="P20" s="8">
        <f>IF($A20="","",IF($Q20="","",IF($Q20&lt;TODAY(),"À contrôler","À jour")))</f>
        <v/>
      </c>
      <c r="Q20" s="3" t="n"/>
      <c r="R20" s="9">
        <f>IF($Q20="","",IFERROR(EDATE($Q20,6),""))</f>
        <v/>
      </c>
      <c r="S20" s="2" t="n"/>
    </row>
    <row r="21">
      <c r="A21" s="2" t="n"/>
      <c r="B21" s="2" t="n"/>
      <c r="C21" s="2" t="n"/>
      <c r="D21" s="2" t="n"/>
      <c r="E21" s="2" t="n"/>
      <c r="F21" s="3" t="n"/>
      <c r="G21" s="2" t="n"/>
      <c r="H21" s="2" t="n"/>
      <c r="I21" s="2" t="n"/>
      <c r="J21" s="2" t="n"/>
      <c r="K21" s="4" t="n"/>
      <c r="L21" s="5" t="n"/>
      <c r="M21" s="10">
        <f>IF($A21="","",IFERROR($K21*$L21,0))</f>
        <v/>
      </c>
      <c r="N21" s="7" t="n"/>
      <c r="O21" s="10">
        <f>IF($A21="","",IFERROR($M21*(1+$N21),0))</f>
        <v/>
      </c>
      <c r="P21" s="11">
        <f>IF($A21="","",IF($Q21="","",IF($Q21&lt;TODAY(),"À contrôler","À jour")))</f>
        <v/>
      </c>
      <c r="Q21" s="3" t="n"/>
      <c r="R21" s="12">
        <f>IF($Q21="","",IFERROR(EDATE($Q21,6),""))</f>
        <v/>
      </c>
      <c r="S21" s="2" t="n"/>
    </row>
    <row r="22">
      <c r="A22" s="2" t="n"/>
      <c r="B22" s="2" t="n"/>
      <c r="C22" s="2" t="n"/>
      <c r="D22" s="2" t="n"/>
      <c r="E22" s="2" t="n"/>
      <c r="F22" s="3" t="n"/>
      <c r="G22" s="2" t="n"/>
      <c r="H22" s="2" t="n"/>
      <c r="I22" s="2" t="n"/>
      <c r="J22" s="2" t="n"/>
      <c r="K22" s="4" t="n"/>
      <c r="L22" s="5" t="n"/>
      <c r="M22" s="6">
        <f>IF($A22="","",IFERROR($K22*$L22,0))</f>
        <v/>
      </c>
      <c r="N22" s="7" t="n"/>
      <c r="O22" s="6">
        <f>IF($A22="","",IFERROR($M22*(1+$N22),0))</f>
        <v/>
      </c>
      <c r="P22" s="8">
        <f>IF($A22="","",IF($Q22="","",IF($Q22&lt;TODAY(),"À contrôler","À jour")))</f>
        <v/>
      </c>
      <c r="Q22" s="3" t="n"/>
      <c r="R22" s="9">
        <f>IF($Q22="","",IFERROR(EDATE($Q22,6),""))</f>
        <v/>
      </c>
      <c r="S22" s="2" t="n"/>
    </row>
    <row r="23">
      <c r="A23" s="2" t="n"/>
      <c r="B23" s="2" t="n"/>
      <c r="C23" s="2" t="n"/>
      <c r="D23" s="2" t="n"/>
      <c r="E23" s="2" t="n"/>
      <c r="F23" s="3" t="n"/>
      <c r="G23" s="2" t="n"/>
      <c r="H23" s="2" t="n"/>
      <c r="I23" s="2" t="n"/>
      <c r="J23" s="2" t="n"/>
      <c r="K23" s="4" t="n"/>
      <c r="L23" s="5" t="n"/>
      <c r="M23" s="10">
        <f>IF($A23="","",IFERROR($K23*$L23,0))</f>
        <v/>
      </c>
      <c r="N23" s="7" t="n"/>
      <c r="O23" s="10">
        <f>IF($A23="","",IFERROR($M23*(1+$N23),0))</f>
        <v/>
      </c>
      <c r="P23" s="11">
        <f>IF($A23="","",IF($Q23="","",IF($Q23&lt;TODAY(),"À contrôler","À jour")))</f>
        <v/>
      </c>
      <c r="Q23" s="3" t="n"/>
      <c r="R23" s="12">
        <f>IF($Q23="","",IFERROR(EDATE($Q23,6),""))</f>
        <v/>
      </c>
      <c r="S23" s="2" t="n"/>
    </row>
    <row r="24">
      <c r="A24" s="2" t="n"/>
      <c r="B24" s="2" t="n"/>
      <c r="C24" s="2" t="n"/>
      <c r="D24" s="2" t="n"/>
      <c r="E24" s="2" t="n"/>
      <c r="F24" s="3" t="n"/>
      <c r="G24" s="2" t="n"/>
      <c r="H24" s="2" t="n"/>
      <c r="I24" s="2" t="n"/>
      <c r="J24" s="2" t="n"/>
      <c r="K24" s="4" t="n"/>
      <c r="L24" s="5" t="n"/>
      <c r="M24" s="6">
        <f>IF($A24="","",IFERROR($K24*$L24,0))</f>
        <v/>
      </c>
      <c r="N24" s="7" t="n"/>
      <c r="O24" s="6">
        <f>IF($A24="","",IFERROR($M24*(1+$N24),0))</f>
        <v/>
      </c>
      <c r="P24" s="8">
        <f>IF($A24="","",IF($Q24="","",IF($Q24&lt;TODAY(),"À contrôler","À jour")))</f>
        <v/>
      </c>
      <c r="Q24" s="3" t="n"/>
      <c r="R24" s="9">
        <f>IF($Q24="","",IFERROR(EDATE($Q24,6),""))</f>
        <v/>
      </c>
      <c r="S24" s="2" t="n"/>
    </row>
    <row r="25">
      <c r="A25" s="2" t="n"/>
      <c r="B25" s="2" t="n"/>
      <c r="C25" s="2" t="n"/>
      <c r="D25" s="2" t="n"/>
      <c r="E25" s="2" t="n"/>
      <c r="F25" s="3" t="n"/>
      <c r="G25" s="2" t="n"/>
      <c r="H25" s="2" t="n"/>
      <c r="I25" s="2" t="n"/>
      <c r="J25" s="2" t="n"/>
      <c r="K25" s="4" t="n"/>
      <c r="L25" s="5" t="n"/>
      <c r="M25" s="10">
        <f>IF($A25="","",IFERROR($K25*$L25,0))</f>
        <v/>
      </c>
      <c r="N25" s="7" t="n"/>
      <c r="O25" s="10">
        <f>IF($A25="","",IFERROR($M25*(1+$N25),0))</f>
        <v/>
      </c>
      <c r="P25" s="11">
        <f>IF($A25="","",IF($Q25="","",IF($Q25&lt;TODAY(),"À contrôler","À jour")))</f>
        <v/>
      </c>
      <c r="Q25" s="3" t="n"/>
      <c r="R25" s="12">
        <f>IF($Q25="","",IFERROR(EDATE($Q25,6),""))</f>
        <v/>
      </c>
      <c r="S25" s="2" t="n"/>
    </row>
    <row r="26">
      <c r="A26" s="2" t="n"/>
      <c r="B26" s="2" t="n"/>
      <c r="C26" s="2" t="n"/>
      <c r="D26" s="2" t="n"/>
      <c r="E26" s="2" t="n"/>
      <c r="F26" s="3" t="n"/>
      <c r="G26" s="2" t="n"/>
      <c r="H26" s="2" t="n"/>
      <c r="I26" s="2" t="n"/>
      <c r="J26" s="2" t="n"/>
      <c r="K26" s="4" t="n"/>
      <c r="L26" s="5" t="n"/>
      <c r="M26" s="6">
        <f>IF($A26="","",IFERROR($K26*$L26,0))</f>
        <v/>
      </c>
      <c r="N26" s="7" t="n"/>
      <c r="O26" s="6">
        <f>IF($A26="","",IFERROR($M26*(1+$N26),0))</f>
        <v/>
      </c>
      <c r="P26" s="8">
        <f>IF($A26="","",IF($Q26="","",IF($Q26&lt;TODAY(),"À contrôler","À jour")))</f>
        <v/>
      </c>
      <c r="Q26" s="3" t="n"/>
      <c r="R26" s="9">
        <f>IF($Q26="","",IFERROR(EDATE($Q26,6),""))</f>
        <v/>
      </c>
      <c r="S26" s="2" t="n"/>
    </row>
    <row r="27">
      <c r="A27" s="2" t="n"/>
      <c r="B27" s="2" t="n"/>
      <c r="C27" s="2" t="n"/>
      <c r="D27" s="2" t="n"/>
      <c r="E27" s="2" t="n"/>
      <c r="F27" s="3" t="n"/>
      <c r="G27" s="2" t="n"/>
      <c r="H27" s="2" t="n"/>
      <c r="I27" s="2" t="n"/>
      <c r="J27" s="2" t="n"/>
      <c r="K27" s="4" t="n"/>
      <c r="L27" s="5" t="n"/>
      <c r="M27" s="10">
        <f>IF($A27="","",IFERROR($K27*$L27,0))</f>
        <v/>
      </c>
      <c r="N27" s="7" t="n"/>
      <c r="O27" s="10">
        <f>IF($A27="","",IFERROR($M27*(1+$N27),0))</f>
        <v/>
      </c>
      <c r="P27" s="11">
        <f>IF($A27="","",IF($Q27="","",IF($Q27&lt;TODAY(),"À contrôler","À jour")))</f>
        <v/>
      </c>
      <c r="Q27" s="3" t="n"/>
      <c r="R27" s="12">
        <f>IF($Q27="","",IFERROR(EDATE($Q27,6),""))</f>
        <v/>
      </c>
      <c r="S27" s="2" t="n"/>
    </row>
    <row r="28">
      <c r="A28" s="2" t="n"/>
      <c r="B28" s="2" t="n"/>
      <c r="C28" s="2" t="n"/>
      <c r="D28" s="2" t="n"/>
      <c r="E28" s="2" t="n"/>
      <c r="F28" s="3" t="n"/>
      <c r="G28" s="2" t="n"/>
      <c r="H28" s="2" t="n"/>
      <c r="I28" s="2" t="n"/>
      <c r="J28" s="2" t="n"/>
      <c r="K28" s="4" t="n"/>
      <c r="L28" s="5" t="n"/>
      <c r="M28" s="6">
        <f>IF($A28="","",IFERROR($K28*$L28,0))</f>
        <v/>
      </c>
      <c r="N28" s="7" t="n"/>
      <c r="O28" s="6">
        <f>IF($A28="","",IFERROR($M28*(1+$N28),0))</f>
        <v/>
      </c>
      <c r="P28" s="8">
        <f>IF($A28="","",IF($Q28="","",IF($Q28&lt;TODAY(),"À contrôler","À jour")))</f>
        <v/>
      </c>
      <c r="Q28" s="3" t="n"/>
      <c r="R28" s="9">
        <f>IF($Q28="","",IFERROR(EDATE($Q28,6),""))</f>
        <v/>
      </c>
      <c r="S28" s="2" t="n"/>
    </row>
    <row r="29">
      <c r="A29" s="2" t="n"/>
      <c r="B29" s="2" t="n"/>
      <c r="C29" s="2" t="n"/>
      <c r="D29" s="2" t="n"/>
      <c r="E29" s="2" t="n"/>
      <c r="F29" s="3" t="n"/>
      <c r="G29" s="2" t="n"/>
      <c r="H29" s="2" t="n"/>
      <c r="I29" s="2" t="n"/>
      <c r="J29" s="2" t="n"/>
      <c r="K29" s="4" t="n"/>
      <c r="L29" s="5" t="n"/>
      <c r="M29" s="10">
        <f>IF($A29="","",IFERROR($K29*$L29,0))</f>
        <v/>
      </c>
      <c r="N29" s="7" t="n"/>
      <c r="O29" s="10">
        <f>IF($A29="","",IFERROR($M29*(1+$N29),0))</f>
        <v/>
      </c>
      <c r="P29" s="11">
        <f>IF($A29="","",IF($Q29="","",IF($Q29&lt;TODAY(),"À contrôler","À jour")))</f>
        <v/>
      </c>
      <c r="Q29" s="3" t="n"/>
      <c r="R29" s="12">
        <f>IF($Q29="","",IFERROR(EDATE($Q29,6),""))</f>
        <v/>
      </c>
      <c r="S29" s="2" t="n"/>
    </row>
    <row r="30">
      <c r="A30" s="2" t="n"/>
      <c r="B30" s="2" t="n"/>
      <c r="C30" s="2" t="n"/>
      <c r="D30" s="2" t="n"/>
      <c r="E30" s="2" t="n"/>
      <c r="F30" s="3" t="n"/>
      <c r="G30" s="2" t="n"/>
      <c r="H30" s="2" t="n"/>
      <c r="I30" s="2" t="n"/>
      <c r="J30" s="2" t="n"/>
      <c r="K30" s="4" t="n"/>
      <c r="L30" s="5" t="n"/>
      <c r="M30" s="6">
        <f>IF($A30="","",IFERROR($K30*$L30,0))</f>
        <v/>
      </c>
      <c r="N30" s="7" t="n"/>
      <c r="O30" s="6">
        <f>IF($A30="","",IFERROR($M30*(1+$N30),0))</f>
        <v/>
      </c>
      <c r="P30" s="8">
        <f>IF($A30="","",IF($Q30="","",IF($Q30&lt;TODAY(),"À contrôler","À jour")))</f>
        <v/>
      </c>
      <c r="Q30" s="3" t="n"/>
      <c r="R30" s="9">
        <f>IF($Q30="","",IFERROR(EDATE($Q30,6),""))</f>
        <v/>
      </c>
      <c r="S30" s="2" t="n"/>
    </row>
    <row r="31">
      <c r="A31" s="2" t="n"/>
      <c r="B31" s="2" t="n"/>
      <c r="C31" s="2" t="n"/>
      <c r="D31" s="2" t="n"/>
      <c r="E31" s="2" t="n"/>
      <c r="F31" s="3" t="n"/>
      <c r="G31" s="2" t="n"/>
      <c r="H31" s="2" t="n"/>
      <c r="I31" s="2" t="n"/>
      <c r="J31" s="2" t="n"/>
      <c r="K31" s="4" t="n"/>
      <c r="L31" s="5" t="n"/>
      <c r="M31" s="10">
        <f>IF($A31="","",IFERROR($K31*$L31,0))</f>
        <v/>
      </c>
      <c r="N31" s="7" t="n"/>
      <c r="O31" s="10">
        <f>IF($A31="","",IFERROR($M31*(1+$N31),0))</f>
        <v/>
      </c>
      <c r="P31" s="11">
        <f>IF($A31="","",IF($Q31="","",IF($Q31&lt;TODAY(),"À contrôler","À jour")))</f>
        <v/>
      </c>
      <c r="Q31" s="3" t="n"/>
      <c r="R31" s="12">
        <f>IF($Q31="","",IFERROR(EDATE($Q31,6),""))</f>
        <v/>
      </c>
      <c r="S31" s="2" t="n"/>
    </row>
    <row r="32">
      <c r="A32" s="2" t="n"/>
      <c r="B32" s="2" t="n"/>
      <c r="C32" s="2" t="n"/>
      <c r="D32" s="2" t="n"/>
      <c r="E32" s="2" t="n"/>
      <c r="F32" s="3" t="n"/>
      <c r="G32" s="2" t="n"/>
      <c r="H32" s="2" t="n"/>
      <c r="I32" s="2" t="n"/>
      <c r="J32" s="2" t="n"/>
      <c r="K32" s="4" t="n"/>
      <c r="L32" s="5" t="n"/>
      <c r="M32" s="6">
        <f>IF($A32="","",IFERROR($K32*$L32,0))</f>
        <v/>
      </c>
      <c r="N32" s="7" t="n"/>
      <c r="O32" s="6">
        <f>IF($A32="","",IFERROR($M32*(1+$N32),0))</f>
        <v/>
      </c>
      <c r="P32" s="8">
        <f>IF($A32="","",IF($Q32="","",IF($Q32&lt;TODAY(),"À contrôler","À jour")))</f>
        <v/>
      </c>
      <c r="Q32" s="3" t="n"/>
      <c r="R32" s="9">
        <f>IF($Q32="","",IFERROR(EDATE($Q32,6),""))</f>
        <v/>
      </c>
      <c r="S32" s="2" t="n"/>
    </row>
    <row r="33">
      <c r="A33" s="2" t="n"/>
      <c r="B33" s="2" t="n"/>
      <c r="C33" s="2" t="n"/>
      <c r="D33" s="2" t="n"/>
      <c r="E33" s="2" t="n"/>
      <c r="F33" s="3" t="n"/>
      <c r="G33" s="2" t="n"/>
      <c r="H33" s="2" t="n"/>
      <c r="I33" s="2" t="n"/>
      <c r="J33" s="2" t="n"/>
      <c r="K33" s="4" t="n"/>
      <c r="L33" s="5" t="n"/>
      <c r="M33" s="10">
        <f>IF($A33="","",IFERROR($K33*$L33,0))</f>
        <v/>
      </c>
      <c r="N33" s="7" t="n"/>
      <c r="O33" s="10">
        <f>IF($A33="","",IFERROR($M33*(1+$N33),0))</f>
        <v/>
      </c>
      <c r="P33" s="11">
        <f>IF($A33="","",IF($Q33="","",IF($Q33&lt;TODAY(),"À contrôler","À jour")))</f>
        <v/>
      </c>
      <c r="Q33" s="3" t="n"/>
      <c r="R33" s="12">
        <f>IF($Q33="","",IFERROR(EDATE($Q33,6),""))</f>
        <v/>
      </c>
      <c r="S33" s="2" t="n"/>
    </row>
    <row r="34">
      <c r="A34" s="2" t="n"/>
      <c r="B34" s="2" t="n"/>
      <c r="C34" s="2" t="n"/>
      <c r="D34" s="2" t="n"/>
      <c r="E34" s="2" t="n"/>
      <c r="F34" s="3" t="n"/>
      <c r="G34" s="2" t="n"/>
      <c r="H34" s="2" t="n"/>
      <c r="I34" s="2" t="n"/>
      <c r="J34" s="2" t="n"/>
      <c r="K34" s="4" t="n"/>
      <c r="L34" s="5" t="n"/>
      <c r="M34" s="6">
        <f>IF($A34="","",IFERROR($K34*$L34,0))</f>
        <v/>
      </c>
      <c r="N34" s="7" t="n"/>
      <c r="O34" s="6">
        <f>IF($A34="","",IFERROR($M34*(1+$N34),0))</f>
        <v/>
      </c>
      <c r="P34" s="8">
        <f>IF($A34="","",IF($Q34="","",IF($Q34&lt;TODAY(),"À contrôler","À jour")))</f>
        <v/>
      </c>
      <c r="Q34" s="3" t="n"/>
      <c r="R34" s="9">
        <f>IF($Q34="","",IFERROR(EDATE($Q34,6),""))</f>
        <v/>
      </c>
      <c r="S34" s="2" t="n"/>
    </row>
    <row r="35">
      <c r="A35" s="2" t="n"/>
      <c r="B35" s="2" t="n"/>
      <c r="C35" s="2" t="n"/>
      <c r="D35" s="2" t="n"/>
      <c r="E35" s="2" t="n"/>
      <c r="F35" s="3" t="n"/>
      <c r="G35" s="2" t="n"/>
      <c r="H35" s="2" t="n"/>
      <c r="I35" s="2" t="n"/>
      <c r="J35" s="2" t="n"/>
      <c r="K35" s="4" t="n"/>
      <c r="L35" s="5" t="n"/>
      <c r="M35" s="10">
        <f>IF($A35="","",IFERROR($K35*$L35,0))</f>
        <v/>
      </c>
      <c r="N35" s="7" t="n"/>
      <c r="O35" s="10">
        <f>IF($A35="","",IFERROR($M35*(1+$N35),0))</f>
        <v/>
      </c>
      <c r="P35" s="11">
        <f>IF($A35="","",IF($Q35="","",IF($Q35&lt;TODAY(),"À contrôler","À jour")))</f>
        <v/>
      </c>
      <c r="Q35" s="3" t="n"/>
      <c r="R35" s="12">
        <f>IF($Q35="","",IFERROR(EDATE($Q35,6),""))</f>
        <v/>
      </c>
      <c r="S35" s="2" t="n"/>
    </row>
    <row r="36">
      <c r="A36" s="2" t="n"/>
      <c r="B36" s="2" t="n"/>
      <c r="C36" s="2" t="n"/>
      <c r="D36" s="2" t="n"/>
      <c r="E36" s="2" t="n"/>
      <c r="F36" s="3" t="n"/>
      <c r="G36" s="2" t="n"/>
      <c r="H36" s="2" t="n"/>
      <c r="I36" s="2" t="n"/>
      <c r="J36" s="2" t="n"/>
      <c r="K36" s="4" t="n"/>
      <c r="L36" s="5" t="n"/>
      <c r="M36" s="6">
        <f>IF($A36="","",IFERROR($K36*$L36,0))</f>
        <v/>
      </c>
      <c r="N36" s="7" t="n"/>
      <c r="O36" s="6">
        <f>IF($A36="","",IFERROR($M36*(1+$N36),0))</f>
        <v/>
      </c>
      <c r="P36" s="8">
        <f>IF($A36="","",IF($Q36="","",IF($Q36&lt;TODAY(),"À contrôler","À jour")))</f>
        <v/>
      </c>
      <c r="Q36" s="3" t="n"/>
      <c r="R36" s="9">
        <f>IF($Q36="","",IFERROR(EDATE($Q36,6),""))</f>
        <v/>
      </c>
      <c r="S36" s="2" t="n"/>
    </row>
    <row r="37">
      <c r="A37" s="2" t="n"/>
      <c r="B37" s="2" t="n"/>
      <c r="C37" s="2" t="n"/>
      <c r="D37" s="2" t="n"/>
      <c r="E37" s="2" t="n"/>
      <c r="F37" s="3" t="n"/>
      <c r="G37" s="2" t="n"/>
      <c r="H37" s="2" t="n"/>
      <c r="I37" s="2" t="n"/>
      <c r="J37" s="2" t="n"/>
      <c r="K37" s="4" t="n"/>
      <c r="L37" s="5" t="n"/>
      <c r="M37" s="10">
        <f>IF($A37="","",IFERROR($K37*$L37,0))</f>
        <v/>
      </c>
      <c r="N37" s="7" t="n"/>
      <c r="O37" s="10">
        <f>IF($A37="","",IFERROR($M37*(1+$N37),0))</f>
        <v/>
      </c>
      <c r="P37" s="11">
        <f>IF($A37="","",IF($Q37="","",IF($Q37&lt;TODAY(),"À contrôler","À jour")))</f>
        <v/>
      </c>
      <c r="Q37" s="3" t="n"/>
      <c r="R37" s="12">
        <f>IF($Q37="","",IFERROR(EDATE($Q37,6),""))</f>
        <v/>
      </c>
      <c r="S37" s="2" t="n"/>
    </row>
    <row r="38">
      <c r="A38" s="2" t="n"/>
      <c r="B38" s="2" t="n"/>
      <c r="C38" s="2" t="n"/>
      <c r="D38" s="2" t="n"/>
      <c r="E38" s="2" t="n"/>
      <c r="F38" s="3" t="n"/>
      <c r="G38" s="2" t="n"/>
      <c r="H38" s="2" t="n"/>
      <c r="I38" s="2" t="n"/>
      <c r="J38" s="2" t="n"/>
      <c r="K38" s="4" t="n"/>
      <c r="L38" s="5" t="n"/>
      <c r="M38" s="6">
        <f>IF($A38="","",IFERROR($K38*$L38,0))</f>
        <v/>
      </c>
      <c r="N38" s="7" t="n"/>
      <c r="O38" s="6">
        <f>IF($A38="","",IFERROR($M38*(1+$N38),0))</f>
        <v/>
      </c>
      <c r="P38" s="8">
        <f>IF($A38="","",IF($Q38="","",IF($Q38&lt;TODAY(),"À contrôler","À jour")))</f>
        <v/>
      </c>
      <c r="Q38" s="3" t="n"/>
      <c r="R38" s="9">
        <f>IF($Q38="","",IFERROR(EDATE($Q38,6),""))</f>
        <v/>
      </c>
      <c r="S38" s="2" t="n"/>
    </row>
    <row r="39">
      <c r="A39" s="2" t="n"/>
      <c r="B39" s="2" t="n"/>
      <c r="C39" s="2" t="n"/>
      <c r="D39" s="2" t="n"/>
      <c r="E39" s="2" t="n"/>
      <c r="F39" s="3" t="n"/>
      <c r="G39" s="2" t="n"/>
      <c r="H39" s="2" t="n"/>
      <c r="I39" s="2" t="n"/>
      <c r="J39" s="2" t="n"/>
      <c r="K39" s="4" t="n"/>
      <c r="L39" s="5" t="n"/>
      <c r="M39" s="10">
        <f>IF($A39="","",IFERROR($K39*$L39,0))</f>
        <v/>
      </c>
      <c r="N39" s="7" t="n"/>
      <c r="O39" s="10">
        <f>IF($A39="","",IFERROR($M39*(1+$N39),0))</f>
        <v/>
      </c>
      <c r="P39" s="11">
        <f>IF($A39="","",IF($Q39="","",IF($Q39&lt;TODAY(),"À contrôler","À jour")))</f>
        <v/>
      </c>
      <c r="Q39" s="3" t="n"/>
      <c r="R39" s="12">
        <f>IF($Q39="","",IFERROR(EDATE($Q39,6),""))</f>
        <v/>
      </c>
      <c r="S39" s="2" t="n"/>
    </row>
    <row r="40">
      <c r="A40" s="2" t="n"/>
      <c r="B40" s="2" t="n"/>
      <c r="C40" s="2" t="n"/>
      <c r="D40" s="2" t="n"/>
      <c r="E40" s="2" t="n"/>
      <c r="F40" s="3" t="n"/>
      <c r="G40" s="2" t="n"/>
      <c r="H40" s="2" t="n"/>
      <c r="I40" s="2" t="n"/>
      <c r="J40" s="2" t="n"/>
      <c r="K40" s="4" t="n"/>
      <c r="L40" s="5" t="n"/>
      <c r="M40" s="6">
        <f>IF($A40="","",IFERROR($K40*$L40,0))</f>
        <v/>
      </c>
      <c r="N40" s="7" t="n"/>
      <c r="O40" s="6">
        <f>IF($A40="","",IFERROR($M40*(1+$N40),0))</f>
        <v/>
      </c>
      <c r="P40" s="8">
        <f>IF($A40="","",IF($Q40="","",IF($Q40&lt;TODAY(),"À contrôler","À jour")))</f>
        <v/>
      </c>
      <c r="Q40" s="3" t="n"/>
      <c r="R40" s="9">
        <f>IF($Q40="","",IFERROR(EDATE($Q40,6),""))</f>
        <v/>
      </c>
      <c r="S40" s="2" t="n"/>
    </row>
    <row r="41">
      <c r="A41" s="2" t="n"/>
      <c r="B41" s="2" t="n"/>
      <c r="C41" s="2" t="n"/>
      <c r="D41" s="2" t="n"/>
      <c r="E41" s="2" t="n"/>
      <c r="F41" s="3" t="n"/>
      <c r="G41" s="2" t="n"/>
      <c r="H41" s="2" t="n"/>
      <c r="I41" s="2" t="n"/>
      <c r="J41" s="2" t="n"/>
      <c r="K41" s="4" t="n"/>
      <c r="L41" s="5" t="n"/>
      <c r="M41" s="10">
        <f>IF($A41="","",IFERROR($K41*$L41,0))</f>
        <v/>
      </c>
      <c r="N41" s="7" t="n"/>
      <c r="O41" s="10">
        <f>IF($A41="","",IFERROR($M41*(1+$N41),0))</f>
        <v/>
      </c>
      <c r="P41" s="11">
        <f>IF($A41="","",IF($Q41="","",IF($Q41&lt;TODAY(),"À contrôler","À jour")))</f>
        <v/>
      </c>
      <c r="Q41" s="3" t="n"/>
      <c r="R41" s="12">
        <f>IF($Q41="","",IFERROR(EDATE($Q41,6),""))</f>
        <v/>
      </c>
      <c r="S41" s="2" t="n"/>
    </row>
    <row r="42">
      <c r="A42" s="2" t="n"/>
      <c r="B42" s="2" t="n"/>
      <c r="C42" s="2" t="n"/>
      <c r="D42" s="2" t="n"/>
      <c r="E42" s="2" t="n"/>
      <c r="F42" s="3" t="n"/>
      <c r="G42" s="2" t="n"/>
      <c r="H42" s="2" t="n"/>
      <c r="I42" s="2" t="n"/>
      <c r="J42" s="2" t="n"/>
      <c r="K42" s="4" t="n"/>
      <c r="L42" s="5" t="n"/>
      <c r="M42" s="6">
        <f>IF($A42="","",IFERROR($K42*$L42,0))</f>
        <v/>
      </c>
      <c r="N42" s="7" t="n"/>
      <c r="O42" s="6">
        <f>IF($A42="","",IFERROR($M42*(1+$N42),0))</f>
        <v/>
      </c>
      <c r="P42" s="8">
        <f>IF($A42="","",IF($Q42="","",IF($Q42&lt;TODAY(),"À contrôler","À jour")))</f>
        <v/>
      </c>
      <c r="Q42" s="3" t="n"/>
      <c r="R42" s="9">
        <f>IF($Q42="","",IFERROR(EDATE($Q42,6),""))</f>
        <v/>
      </c>
      <c r="S42" s="2" t="n"/>
    </row>
    <row r="43">
      <c r="A43" s="2" t="n"/>
      <c r="B43" s="2" t="n"/>
      <c r="C43" s="2" t="n"/>
      <c r="D43" s="2" t="n"/>
      <c r="E43" s="2" t="n"/>
      <c r="F43" s="3" t="n"/>
      <c r="G43" s="2" t="n"/>
      <c r="H43" s="2" t="n"/>
      <c r="I43" s="2" t="n"/>
      <c r="J43" s="2" t="n"/>
      <c r="K43" s="4" t="n"/>
      <c r="L43" s="5" t="n"/>
      <c r="M43" s="10">
        <f>IF($A43="","",IFERROR($K43*$L43,0))</f>
        <v/>
      </c>
      <c r="N43" s="7" t="n"/>
      <c r="O43" s="10">
        <f>IF($A43="","",IFERROR($M43*(1+$N43),0))</f>
        <v/>
      </c>
      <c r="P43" s="11">
        <f>IF($A43="","",IF($Q43="","",IF($Q43&lt;TODAY(),"À contrôler","À jour")))</f>
        <v/>
      </c>
      <c r="Q43" s="3" t="n"/>
      <c r="R43" s="12">
        <f>IF($Q43="","",IFERROR(EDATE($Q43,6),""))</f>
        <v/>
      </c>
      <c r="S43" s="2" t="n"/>
    </row>
    <row r="44">
      <c r="A44" s="2" t="n"/>
      <c r="B44" s="2" t="n"/>
      <c r="C44" s="2" t="n"/>
      <c r="D44" s="2" t="n"/>
      <c r="E44" s="2" t="n"/>
      <c r="F44" s="3" t="n"/>
      <c r="G44" s="2" t="n"/>
      <c r="H44" s="2" t="n"/>
      <c r="I44" s="2" t="n"/>
      <c r="J44" s="2" t="n"/>
      <c r="K44" s="4" t="n"/>
      <c r="L44" s="5" t="n"/>
      <c r="M44" s="6">
        <f>IF($A44="","",IFERROR($K44*$L44,0))</f>
        <v/>
      </c>
      <c r="N44" s="7" t="n"/>
      <c r="O44" s="6">
        <f>IF($A44="","",IFERROR($M44*(1+$N44),0))</f>
        <v/>
      </c>
      <c r="P44" s="8">
        <f>IF($A44="","",IF($Q44="","",IF($Q44&lt;TODAY(),"À contrôler","À jour")))</f>
        <v/>
      </c>
      <c r="Q44" s="3" t="n"/>
      <c r="R44" s="9">
        <f>IF($Q44="","",IFERROR(EDATE($Q44,6),""))</f>
        <v/>
      </c>
      <c r="S44" s="2" t="n"/>
    </row>
    <row r="45">
      <c r="A45" s="2" t="n"/>
      <c r="B45" s="2" t="n"/>
      <c r="C45" s="2" t="n"/>
      <c r="D45" s="2" t="n"/>
      <c r="E45" s="2" t="n"/>
      <c r="F45" s="3" t="n"/>
      <c r="G45" s="2" t="n"/>
      <c r="H45" s="2" t="n"/>
      <c r="I45" s="2" t="n"/>
      <c r="J45" s="2" t="n"/>
      <c r="K45" s="4" t="n"/>
      <c r="L45" s="5" t="n"/>
      <c r="M45" s="10">
        <f>IF($A45="","",IFERROR($K45*$L45,0))</f>
        <v/>
      </c>
      <c r="N45" s="7" t="n"/>
      <c r="O45" s="10">
        <f>IF($A45="","",IFERROR($M45*(1+$N45),0))</f>
        <v/>
      </c>
      <c r="P45" s="11">
        <f>IF($A45="","",IF($Q45="","",IF($Q45&lt;TODAY(),"À contrôler","À jour")))</f>
        <v/>
      </c>
      <c r="Q45" s="3" t="n"/>
      <c r="R45" s="12">
        <f>IF($Q45="","",IFERROR(EDATE($Q45,6),""))</f>
        <v/>
      </c>
      <c r="S45" s="2" t="n"/>
    </row>
    <row r="46">
      <c r="A46" s="2" t="n"/>
      <c r="B46" s="2" t="n"/>
      <c r="C46" s="2" t="n"/>
      <c r="D46" s="2" t="n"/>
      <c r="E46" s="2" t="n"/>
      <c r="F46" s="3" t="n"/>
      <c r="G46" s="2" t="n"/>
      <c r="H46" s="2" t="n"/>
      <c r="I46" s="2" t="n"/>
      <c r="J46" s="2" t="n"/>
      <c r="K46" s="4" t="n"/>
      <c r="L46" s="5" t="n"/>
      <c r="M46" s="6">
        <f>IF($A46="","",IFERROR($K46*$L46,0))</f>
        <v/>
      </c>
      <c r="N46" s="7" t="n"/>
      <c r="O46" s="6">
        <f>IF($A46="","",IFERROR($M46*(1+$N46),0))</f>
        <v/>
      </c>
      <c r="P46" s="8">
        <f>IF($A46="","",IF($Q46="","",IF($Q46&lt;TODAY(),"À contrôler","À jour")))</f>
        <v/>
      </c>
      <c r="Q46" s="3" t="n"/>
      <c r="R46" s="9">
        <f>IF($Q46="","",IFERROR(EDATE($Q46,6),""))</f>
        <v/>
      </c>
      <c r="S46" s="2" t="n"/>
    </row>
    <row r="47">
      <c r="A47" s="2" t="n"/>
      <c r="B47" s="2" t="n"/>
      <c r="C47" s="2" t="n"/>
      <c r="D47" s="2" t="n"/>
      <c r="E47" s="2" t="n"/>
      <c r="F47" s="3" t="n"/>
      <c r="G47" s="2" t="n"/>
      <c r="H47" s="2" t="n"/>
      <c r="I47" s="2" t="n"/>
      <c r="J47" s="2" t="n"/>
      <c r="K47" s="4" t="n"/>
      <c r="L47" s="5" t="n"/>
      <c r="M47" s="10">
        <f>IF($A47="","",IFERROR($K47*$L47,0))</f>
        <v/>
      </c>
      <c r="N47" s="7" t="n"/>
      <c r="O47" s="10">
        <f>IF($A47="","",IFERROR($M47*(1+$N47),0))</f>
        <v/>
      </c>
      <c r="P47" s="11">
        <f>IF($A47="","",IF($Q47="","",IF($Q47&lt;TODAY(),"À contrôler","À jour")))</f>
        <v/>
      </c>
      <c r="Q47" s="3" t="n"/>
      <c r="R47" s="12">
        <f>IF($Q47="","",IFERROR(EDATE($Q47,6),""))</f>
        <v/>
      </c>
      <c r="S47" s="2" t="n"/>
    </row>
    <row r="48">
      <c r="A48" s="2" t="n"/>
      <c r="B48" s="2" t="n"/>
      <c r="C48" s="2" t="n"/>
      <c r="D48" s="2" t="n"/>
      <c r="E48" s="2" t="n"/>
      <c r="F48" s="3" t="n"/>
      <c r="G48" s="2" t="n"/>
      <c r="H48" s="2" t="n"/>
      <c r="I48" s="2" t="n"/>
      <c r="J48" s="2" t="n"/>
      <c r="K48" s="4" t="n"/>
      <c r="L48" s="5" t="n"/>
      <c r="M48" s="6">
        <f>IF($A48="","",IFERROR($K48*$L48,0))</f>
        <v/>
      </c>
      <c r="N48" s="7" t="n"/>
      <c r="O48" s="6">
        <f>IF($A48="","",IFERROR($M48*(1+$N48),0))</f>
        <v/>
      </c>
      <c r="P48" s="8">
        <f>IF($A48="","",IF($Q48="","",IF($Q48&lt;TODAY(),"À contrôler","À jour")))</f>
        <v/>
      </c>
      <c r="Q48" s="3" t="n"/>
      <c r="R48" s="9">
        <f>IF($Q48="","",IFERROR(EDATE($Q48,6),""))</f>
        <v/>
      </c>
      <c r="S48" s="2" t="n"/>
    </row>
    <row r="49">
      <c r="A49" s="2" t="n"/>
      <c r="B49" s="2" t="n"/>
      <c r="C49" s="2" t="n"/>
      <c r="D49" s="2" t="n"/>
      <c r="E49" s="2" t="n"/>
      <c r="F49" s="3" t="n"/>
      <c r="G49" s="2" t="n"/>
      <c r="H49" s="2" t="n"/>
      <c r="I49" s="2" t="n"/>
      <c r="J49" s="2" t="n"/>
      <c r="K49" s="4" t="n"/>
      <c r="L49" s="5" t="n"/>
      <c r="M49" s="10">
        <f>IF($A49="","",IFERROR($K49*$L49,0))</f>
        <v/>
      </c>
      <c r="N49" s="7" t="n"/>
      <c r="O49" s="10">
        <f>IF($A49="","",IFERROR($M49*(1+$N49),0))</f>
        <v/>
      </c>
      <c r="P49" s="11">
        <f>IF($A49="","",IF($Q49="","",IF($Q49&lt;TODAY(),"À contrôler","À jour")))</f>
        <v/>
      </c>
      <c r="Q49" s="3" t="n"/>
      <c r="R49" s="12">
        <f>IF($Q49="","",IFERROR(EDATE($Q49,6),""))</f>
        <v/>
      </c>
      <c r="S49" s="2" t="n"/>
    </row>
    <row r="50">
      <c r="A50" s="2" t="n"/>
      <c r="B50" s="2" t="n"/>
      <c r="C50" s="2" t="n"/>
      <c r="D50" s="2" t="n"/>
      <c r="E50" s="2" t="n"/>
      <c r="F50" s="3" t="n"/>
      <c r="G50" s="2" t="n"/>
      <c r="H50" s="2" t="n"/>
      <c r="I50" s="2" t="n"/>
      <c r="J50" s="2" t="n"/>
      <c r="K50" s="4" t="n"/>
      <c r="L50" s="5" t="n"/>
      <c r="M50" s="6">
        <f>IF($A50="","",IFERROR($K50*$L50,0))</f>
        <v/>
      </c>
      <c r="N50" s="7" t="n"/>
      <c r="O50" s="6">
        <f>IF($A50="","",IFERROR($M50*(1+$N50),0))</f>
        <v/>
      </c>
      <c r="P50" s="8">
        <f>IF($A50="","",IF($Q50="","",IF($Q50&lt;TODAY(),"À contrôler","À jour")))</f>
        <v/>
      </c>
      <c r="Q50" s="3" t="n"/>
      <c r="R50" s="9">
        <f>IF($Q50="","",IFERROR(EDATE($Q50,6),""))</f>
        <v/>
      </c>
      <c r="S50" s="2" t="n"/>
    </row>
    <row r="51">
      <c r="A51" s="2" t="n"/>
      <c r="B51" s="2" t="n"/>
      <c r="C51" s="2" t="n"/>
      <c r="D51" s="2" t="n"/>
      <c r="E51" s="2" t="n"/>
      <c r="F51" s="3" t="n"/>
      <c r="G51" s="2" t="n"/>
      <c r="H51" s="2" t="n"/>
      <c r="I51" s="2" t="n"/>
      <c r="J51" s="2" t="n"/>
      <c r="K51" s="4" t="n"/>
      <c r="L51" s="5" t="n"/>
      <c r="M51" s="10">
        <f>IF($A51="","",IFERROR($K51*$L51,0))</f>
        <v/>
      </c>
      <c r="N51" s="7" t="n"/>
      <c r="O51" s="10">
        <f>IF($A51="","",IFERROR($M51*(1+$N51),0))</f>
        <v/>
      </c>
      <c r="P51" s="11">
        <f>IF($A51="","",IF($Q51="","",IF($Q51&lt;TODAY(),"À contrôler","À jour")))</f>
        <v/>
      </c>
      <c r="Q51" s="3" t="n"/>
      <c r="R51" s="12">
        <f>IF($Q51="","",IFERROR(EDATE($Q51,6),""))</f>
        <v/>
      </c>
      <c r="S51" s="2" t="n"/>
    </row>
    <row r="52">
      <c r="A52" s="2" t="n"/>
      <c r="B52" s="2" t="n"/>
      <c r="C52" s="2" t="n"/>
      <c r="D52" s="2" t="n"/>
      <c r="E52" s="2" t="n"/>
      <c r="F52" s="3" t="n"/>
      <c r="G52" s="2" t="n"/>
      <c r="H52" s="2" t="n"/>
      <c r="I52" s="2" t="n"/>
      <c r="J52" s="2" t="n"/>
      <c r="K52" s="4" t="n"/>
      <c r="L52" s="5" t="n"/>
      <c r="M52" s="6">
        <f>IF($A52="","",IFERROR($K52*$L52,0))</f>
        <v/>
      </c>
      <c r="N52" s="7" t="n"/>
      <c r="O52" s="6">
        <f>IF($A52="","",IFERROR($M52*(1+$N52),0))</f>
        <v/>
      </c>
      <c r="P52" s="8">
        <f>IF($A52="","",IF($Q52="","",IF($Q52&lt;TODAY(),"À contrôler","À jour")))</f>
        <v/>
      </c>
      <c r="Q52" s="3" t="n"/>
      <c r="R52" s="9">
        <f>IF($Q52="","",IFERROR(EDATE($Q52,6),""))</f>
        <v/>
      </c>
      <c r="S52" s="2" t="n"/>
    </row>
    <row r="53">
      <c r="A53" s="2" t="n"/>
      <c r="B53" s="2" t="n"/>
      <c r="C53" s="2" t="n"/>
      <c r="D53" s="2" t="n"/>
      <c r="E53" s="2" t="n"/>
      <c r="F53" s="3" t="n"/>
      <c r="G53" s="2" t="n"/>
      <c r="H53" s="2" t="n"/>
      <c r="I53" s="2" t="n"/>
      <c r="J53" s="2" t="n"/>
      <c r="K53" s="4" t="n"/>
      <c r="L53" s="5" t="n"/>
      <c r="M53" s="10">
        <f>IF($A53="","",IFERROR($K53*$L53,0))</f>
        <v/>
      </c>
      <c r="N53" s="7" t="n"/>
      <c r="O53" s="10">
        <f>IF($A53="","",IFERROR($M53*(1+$N53),0))</f>
        <v/>
      </c>
      <c r="P53" s="11">
        <f>IF($A53="","",IF($Q53="","",IF($Q53&lt;TODAY(),"À contrôler","À jour")))</f>
        <v/>
      </c>
      <c r="Q53" s="3" t="n"/>
      <c r="R53" s="12">
        <f>IF($Q53="","",IFERROR(EDATE($Q53,6),""))</f>
        <v/>
      </c>
      <c r="S53" s="2" t="n"/>
    </row>
    <row r="54">
      <c r="A54" s="2" t="n"/>
      <c r="B54" s="2" t="n"/>
      <c r="C54" s="2" t="n"/>
      <c r="D54" s="2" t="n"/>
      <c r="E54" s="2" t="n"/>
      <c r="F54" s="3" t="n"/>
      <c r="G54" s="2" t="n"/>
      <c r="H54" s="2" t="n"/>
      <c r="I54" s="2" t="n"/>
      <c r="J54" s="2" t="n"/>
      <c r="K54" s="4" t="n"/>
      <c r="L54" s="5" t="n"/>
      <c r="M54" s="6">
        <f>IF($A54="","",IFERROR($K54*$L54,0))</f>
        <v/>
      </c>
      <c r="N54" s="7" t="n"/>
      <c r="O54" s="6">
        <f>IF($A54="","",IFERROR($M54*(1+$N54),0))</f>
        <v/>
      </c>
      <c r="P54" s="8">
        <f>IF($A54="","",IF($Q54="","",IF($Q54&lt;TODAY(),"À contrôler","À jour")))</f>
        <v/>
      </c>
      <c r="Q54" s="3" t="n"/>
      <c r="R54" s="9">
        <f>IF($Q54="","",IFERROR(EDATE($Q54,6),""))</f>
        <v/>
      </c>
      <c r="S54" s="2" t="n"/>
    </row>
    <row r="55">
      <c r="A55" s="2" t="n"/>
      <c r="B55" s="2" t="n"/>
      <c r="C55" s="2" t="n"/>
      <c r="D55" s="2" t="n"/>
      <c r="E55" s="2" t="n"/>
      <c r="F55" s="3" t="n"/>
      <c r="G55" s="2" t="n"/>
      <c r="H55" s="2" t="n"/>
      <c r="I55" s="2" t="n"/>
      <c r="J55" s="2" t="n"/>
      <c r="K55" s="4" t="n"/>
      <c r="L55" s="5" t="n"/>
      <c r="M55" s="10">
        <f>IF($A55="","",IFERROR($K55*$L55,0))</f>
        <v/>
      </c>
      <c r="N55" s="7" t="n"/>
      <c r="O55" s="10">
        <f>IF($A55="","",IFERROR($M55*(1+$N55),0))</f>
        <v/>
      </c>
      <c r="P55" s="11">
        <f>IF($A55="","",IF($Q55="","",IF($Q55&lt;TODAY(),"À contrôler","À jour")))</f>
        <v/>
      </c>
      <c r="Q55" s="3" t="n"/>
      <c r="R55" s="12">
        <f>IF($Q55="","",IFERROR(EDATE($Q55,6),""))</f>
        <v/>
      </c>
      <c r="S55" s="2" t="n"/>
    </row>
    <row r="56">
      <c r="A56" s="2" t="n"/>
      <c r="B56" s="2" t="n"/>
      <c r="C56" s="2" t="n"/>
      <c r="D56" s="2" t="n"/>
      <c r="E56" s="2" t="n"/>
      <c r="F56" s="3" t="n"/>
      <c r="G56" s="2" t="n"/>
      <c r="H56" s="2" t="n"/>
      <c r="I56" s="2" t="n"/>
      <c r="J56" s="2" t="n"/>
      <c r="K56" s="4" t="n"/>
      <c r="L56" s="5" t="n"/>
      <c r="M56" s="6">
        <f>IF($A56="","",IFERROR($K56*$L56,0))</f>
        <v/>
      </c>
      <c r="N56" s="7" t="n"/>
      <c r="O56" s="6">
        <f>IF($A56="","",IFERROR($M56*(1+$N56),0))</f>
        <v/>
      </c>
      <c r="P56" s="8">
        <f>IF($A56="","",IF($Q56="","",IF($Q56&lt;TODAY(),"À contrôler","À jour")))</f>
        <v/>
      </c>
      <c r="Q56" s="3" t="n"/>
      <c r="R56" s="9">
        <f>IF($Q56="","",IFERROR(EDATE($Q56,6),""))</f>
        <v/>
      </c>
      <c r="S56" s="2" t="n"/>
    </row>
    <row r="57">
      <c r="A57" s="2" t="n"/>
      <c r="B57" s="2" t="n"/>
      <c r="C57" s="2" t="n"/>
      <c r="D57" s="2" t="n"/>
      <c r="E57" s="2" t="n"/>
      <c r="F57" s="3" t="n"/>
      <c r="G57" s="2" t="n"/>
      <c r="H57" s="2" t="n"/>
      <c r="I57" s="2" t="n"/>
      <c r="J57" s="2" t="n"/>
      <c r="K57" s="4" t="n"/>
      <c r="L57" s="5" t="n"/>
      <c r="M57" s="10">
        <f>IF($A57="","",IFERROR($K57*$L57,0))</f>
        <v/>
      </c>
      <c r="N57" s="7" t="n"/>
      <c r="O57" s="10">
        <f>IF($A57="","",IFERROR($M57*(1+$N57),0))</f>
        <v/>
      </c>
      <c r="P57" s="11">
        <f>IF($A57="","",IF($Q57="","",IF($Q57&lt;TODAY(),"À contrôler","À jour")))</f>
        <v/>
      </c>
      <c r="Q57" s="3" t="n"/>
      <c r="R57" s="12">
        <f>IF($Q57="","",IFERROR(EDATE($Q57,6),""))</f>
        <v/>
      </c>
      <c r="S57" s="2" t="n"/>
    </row>
    <row r="58">
      <c r="A58" s="2" t="n"/>
      <c r="B58" s="2" t="n"/>
      <c r="C58" s="2" t="n"/>
      <c r="D58" s="2" t="n"/>
      <c r="E58" s="2" t="n"/>
      <c r="F58" s="3" t="n"/>
      <c r="G58" s="2" t="n"/>
      <c r="H58" s="2" t="n"/>
      <c r="I58" s="2" t="n"/>
      <c r="J58" s="2" t="n"/>
      <c r="K58" s="4" t="n"/>
      <c r="L58" s="5" t="n"/>
      <c r="M58" s="6">
        <f>IF($A58="","",IFERROR($K58*$L58,0))</f>
        <v/>
      </c>
      <c r="N58" s="7" t="n"/>
      <c r="O58" s="6">
        <f>IF($A58="","",IFERROR($M58*(1+$N58),0))</f>
        <v/>
      </c>
      <c r="P58" s="8">
        <f>IF($A58="","",IF($Q58="","",IF($Q58&lt;TODAY(),"À contrôler","À jour")))</f>
        <v/>
      </c>
      <c r="Q58" s="3" t="n"/>
      <c r="R58" s="9">
        <f>IF($Q58="","",IFERROR(EDATE($Q58,6),""))</f>
        <v/>
      </c>
      <c r="S58" s="2" t="n"/>
    </row>
    <row r="59">
      <c r="A59" s="2" t="n"/>
      <c r="B59" s="2" t="n"/>
      <c r="C59" s="2" t="n"/>
      <c r="D59" s="2" t="n"/>
      <c r="E59" s="2" t="n"/>
      <c r="F59" s="3" t="n"/>
      <c r="G59" s="2" t="n"/>
      <c r="H59" s="2" t="n"/>
      <c r="I59" s="2" t="n"/>
      <c r="J59" s="2" t="n"/>
      <c r="K59" s="4" t="n"/>
      <c r="L59" s="5" t="n"/>
      <c r="M59" s="10">
        <f>IF($A59="","",IFERROR($K59*$L59,0))</f>
        <v/>
      </c>
      <c r="N59" s="7" t="n"/>
      <c r="O59" s="10">
        <f>IF($A59="","",IFERROR($M59*(1+$N59),0))</f>
        <v/>
      </c>
      <c r="P59" s="11">
        <f>IF($A59="","",IF($Q59="","",IF($Q59&lt;TODAY(),"À contrôler","À jour")))</f>
        <v/>
      </c>
      <c r="Q59" s="3" t="n"/>
      <c r="R59" s="12">
        <f>IF($Q59="","",IFERROR(EDATE($Q59,6),""))</f>
        <v/>
      </c>
      <c r="S59" s="2" t="n"/>
    </row>
    <row r="60">
      <c r="A60" s="2" t="n"/>
      <c r="B60" s="2" t="n"/>
      <c r="C60" s="2" t="n"/>
      <c r="D60" s="2" t="n"/>
      <c r="E60" s="2" t="n"/>
      <c r="F60" s="3" t="n"/>
      <c r="G60" s="2" t="n"/>
      <c r="H60" s="2" t="n"/>
      <c r="I60" s="2" t="n"/>
      <c r="J60" s="2" t="n"/>
      <c r="K60" s="4" t="n"/>
      <c r="L60" s="5" t="n"/>
      <c r="M60" s="6">
        <f>IF($A60="","",IFERROR($K60*$L60,0))</f>
        <v/>
      </c>
      <c r="N60" s="7" t="n"/>
      <c r="O60" s="6">
        <f>IF($A60="","",IFERROR($M60*(1+$N60),0))</f>
        <v/>
      </c>
      <c r="P60" s="8">
        <f>IF($A60="","",IF($Q60="","",IF($Q60&lt;TODAY(),"À contrôler","À jour")))</f>
        <v/>
      </c>
      <c r="Q60" s="3" t="n"/>
      <c r="R60" s="9">
        <f>IF($Q60="","",IFERROR(EDATE($Q60,6),""))</f>
        <v/>
      </c>
      <c r="S60" s="2" t="n"/>
    </row>
    <row r="61">
      <c r="A61" s="2" t="n"/>
      <c r="B61" s="2" t="n"/>
      <c r="C61" s="2" t="n"/>
      <c r="D61" s="2" t="n"/>
      <c r="E61" s="2" t="n"/>
      <c r="F61" s="3" t="n"/>
      <c r="G61" s="2" t="n"/>
      <c r="H61" s="2" t="n"/>
      <c r="I61" s="2" t="n"/>
      <c r="J61" s="2" t="n"/>
      <c r="K61" s="4" t="n"/>
      <c r="L61" s="5" t="n"/>
      <c r="M61" s="10">
        <f>IF($A61="","",IFERROR($K61*$L61,0))</f>
        <v/>
      </c>
      <c r="N61" s="7" t="n"/>
      <c r="O61" s="10">
        <f>IF($A61="","",IFERROR($M61*(1+$N61),0))</f>
        <v/>
      </c>
      <c r="P61" s="11">
        <f>IF($A61="","",IF($Q61="","",IF($Q61&lt;TODAY(),"À contrôler","À jour")))</f>
        <v/>
      </c>
      <c r="Q61" s="3" t="n"/>
      <c r="R61" s="12">
        <f>IF($Q61="","",IFERROR(EDATE($Q61,6),""))</f>
        <v/>
      </c>
      <c r="S61" s="2" t="n"/>
    </row>
    <row r="62">
      <c r="A62" s="2" t="n"/>
      <c r="B62" s="2" t="n"/>
      <c r="C62" s="2" t="n"/>
      <c r="D62" s="2" t="n"/>
      <c r="E62" s="2" t="n"/>
      <c r="F62" s="3" t="n"/>
      <c r="G62" s="2" t="n"/>
      <c r="H62" s="2" t="n"/>
      <c r="I62" s="2" t="n"/>
      <c r="J62" s="2" t="n"/>
      <c r="K62" s="4" t="n"/>
      <c r="L62" s="5" t="n"/>
      <c r="M62" s="6">
        <f>IF($A62="","",IFERROR($K62*$L62,0))</f>
        <v/>
      </c>
      <c r="N62" s="7" t="n"/>
      <c r="O62" s="6">
        <f>IF($A62="","",IFERROR($M62*(1+$N62),0))</f>
        <v/>
      </c>
      <c r="P62" s="8">
        <f>IF($A62="","",IF($Q62="","",IF($Q62&lt;TODAY(),"À contrôler","À jour")))</f>
        <v/>
      </c>
      <c r="Q62" s="3" t="n"/>
      <c r="R62" s="9">
        <f>IF($Q62="","",IFERROR(EDATE($Q62,6),""))</f>
        <v/>
      </c>
      <c r="S62" s="2" t="n"/>
    </row>
    <row r="63">
      <c r="A63" s="2" t="n"/>
      <c r="B63" s="2" t="n"/>
      <c r="C63" s="2" t="n"/>
      <c r="D63" s="2" t="n"/>
      <c r="E63" s="2" t="n"/>
      <c r="F63" s="3" t="n"/>
      <c r="G63" s="2" t="n"/>
      <c r="H63" s="2" t="n"/>
      <c r="I63" s="2" t="n"/>
      <c r="J63" s="2" t="n"/>
      <c r="K63" s="4" t="n"/>
      <c r="L63" s="5" t="n"/>
      <c r="M63" s="10">
        <f>IF($A63="","",IFERROR($K63*$L63,0))</f>
        <v/>
      </c>
      <c r="N63" s="7" t="n"/>
      <c r="O63" s="10">
        <f>IF($A63="","",IFERROR($M63*(1+$N63),0))</f>
        <v/>
      </c>
      <c r="P63" s="11">
        <f>IF($A63="","",IF($Q63="","",IF($Q63&lt;TODAY(),"À contrôler","À jour")))</f>
        <v/>
      </c>
      <c r="Q63" s="3" t="n"/>
      <c r="R63" s="12">
        <f>IF($Q63="","",IFERROR(EDATE($Q63,6),""))</f>
        <v/>
      </c>
      <c r="S63" s="2" t="n"/>
    </row>
    <row r="64">
      <c r="A64" s="2" t="n"/>
      <c r="B64" s="2" t="n"/>
      <c r="C64" s="2" t="n"/>
      <c r="D64" s="2" t="n"/>
      <c r="E64" s="2" t="n"/>
      <c r="F64" s="3" t="n"/>
      <c r="G64" s="2" t="n"/>
      <c r="H64" s="2" t="n"/>
      <c r="I64" s="2" t="n"/>
      <c r="J64" s="2" t="n"/>
      <c r="K64" s="4" t="n"/>
      <c r="L64" s="5" t="n"/>
      <c r="M64" s="6">
        <f>IF($A64="","",IFERROR($K64*$L64,0))</f>
        <v/>
      </c>
      <c r="N64" s="7" t="n"/>
      <c r="O64" s="6">
        <f>IF($A64="","",IFERROR($M64*(1+$N64),0))</f>
        <v/>
      </c>
      <c r="P64" s="8">
        <f>IF($A64="","",IF($Q64="","",IF($Q64&lt;TODAY(),"À contrôler","À jour")))</f>
        <v/>
      </c>
      <c r="Q64" s="3" t="n"/>
      <c r="R64" s="9">
        <f>IF($Q64="","",IFERROR(EDATE($Q64,6),""))</f>
        <v/>
      </c>
      <c r="S64" s="2" t="n"/>
    </row>
    <row r="65">
      <c r="A65" s="2" t="n"/>
      <c r="B65" s="2" t="n"/>
      <c r="C65" s="2" t="n"/>
      <c r="D65" s="2" t="n"/>
      <c r="E65" s="2" t="n"/>
      <c r="F65" s="3" t="n"/>
      <c r="G65" s="2" t="n"/>
      <c r="H65" s="2" t="n"/>
      <c r="I65" s="2" t="n"/>
      <c r="J65" s="2" t="n"/>
      <c r="K65" s="4" t="n"/>
      <c r="L65" s="5" t="n"/>
      <c r="M65" s="10">
        <f>IF($A65="","",IFERROR($K65*$L65,0))</f>
        <v/>
      </c>
      <c r="N65" s="7" t="n"/>
      <c r="O65" s="10">
        <f>IF($A65="","",IFERROR($M65*(1+$N65),0))</f>
        <v/>
      </c>
      <c r="P65" s="11">
        <f>IF($A65="","",IF($Q65="","",IF($Q65&lt;TODAY(),"À contrôler","À jour")))</f>
        <v/>
      </c>
      <c r="Q65" s="3" t="n"/>
      <c r="R65" s="12">
        <f>IF($Q65="","",IFERROR(EDATE($Q65,6),""))</f>
        <v/>
      </c>
      <c r="S65" s="2" t="n"/>
    </row>
    <row r="66">
      <c r="A66" s="2" t="n"/>
      <c r="B66" s="2" t="n"/>
      <c r="C66" s="2" t="n"/>
      <c r="D66" s="2" t="n"/>
      <c r="E66" s="2" t="n"/>
      <c r="F66" s="3" t="n"/>
      <c r="G66" s="2" t="n"/>
      <c r="H66" s="2" t="n"/>
      <c r="I66" s="2" t="n"/>
      <c r="J66" s="2" t="n"/>
      <c r="K66" s="4" t="n"/>
      <c r="L66" s="5" t="n"/>
      <c r="M66" s="6">
        <f>IF($A66="","",IFERROR($K66*$L66,0))</f>
        <v/>
      </c>
      <c r="N66" s="7" t="n"/>
      <c r="O66" s="6">
        <f>IF($A66="","",IFERROR($M66*(1+$N66),0))</f>
        <v/>
      </c>
      <c r="P66" s="8">
        <f>IF($A66="","",IF($Q66="","",IF($Q66&lt;TODAY(),"À contrôler","À jour")))</f>
        <v/>
      </c>
      <c r="Q66" s="3" t="n"/>
      <c r="R66" s="9">
        <f>IF($Q66="","",IFERROR(EDATE($Q66,6),""))</f>
        <v/>
      </c>
      <c r="S66" s="2" t="n"/>
    </row>
    <row r="67">
      <c r="A67" s="2" t="n"/>
      <c r="B67" s="2" t="n"/>
      <c r="C67" s="2" t="n"/>
      <c r="D67" s="2" t="n"/>
      <c r="E67" s="2" t="n"/>
      <c r="F67" s="3" t="n"/>
      <c r="G67" s="2" t="n"/>
      <c r="H67" s="2" t="n"/>
      <c r="I67" s="2" t="n"/>
      <c r="J67" s="2" t="n"/>
      <c r="K67" s="4" t="n"/>
      <c r="L67" s="5" t="n"/>
      <c r="M67" s="10">
        <f>IF($A67="","",IFERROR($K67*$L67,0))</f>
        <v/>
      </c>
      <c r="N67" s="7" t="n"/>
      <c r="O67" s="10">
        <f>IF($A67="","",IFERROR($M67*(1+$N67),0))</f>
        <v/>
      </c>
      <c r="P67" s="11">
        <f>IF($A67="","",IF($Q67="","",IF($Q67&lt;TODAY(),"À contrôler","À jour")))</f>
        <v/>
      </c>
      <c r="Q67" s="3" t="n"/>
      <c r="R67" s="12">
        <f>IF($Q67="","",IFERROR(EDATE($Q67,6),""))</f>
        <v/>
      </c>
      <c r="S67" s="2" t="n"/>
    </row>
    <row r="68">
      <c r="A68" s="2" t="n"/>
      <c r="B68" s="2" t="n"/>
      <c r="C68" s="2" t="n"/>
      <c r="D68" s="2" t="n"/>
      <c r="E68" s="2" t="n"/>
      <c r="F68" s="3" t="n"/>
      <c r="G68" s="2" t="n"/>
      <c r="H68" s="2" t="n"/>
      <c r="I68" s="2" t="n"/>
      <c r="J68" s="2" t="n"/>
      <c r="K68" s="4" t="n"/>
      <c r="L68" s="5" t="n"/>
      <c r="M68" s="6">
        <f>IF($A68="","",IFERROR($K68*$L68,0))</f>
        <v/>
      </c>
      <c r="N68" s="7" t="n"/>
      <c r="O68" s="6">
        <f>IF($A68="","",IFERROR($M68*(1+$N68),0))</f>
        <v/>
      </c>
      <c r="P68" s="8">
        <f>IF($A68="","",IF($Q68="","",IF($Q68&lt;TODAY(),"À contrôler","À jour")))</f>
        <v/>
      </c>
      <c r="Q68" s="3" t="n"/>
      <c r="R68" s="9">
        <f>IF($Q68="","",IFERROR(EDATE($Q68,6),""))</f>
        <v/>
      </c>
      <c r="S68" s="2" t="n"/>
    </row>
    <row r="69">
      <c r="A69" s="2" t="n"/>
      <c r="B69" s="2" t="n"/>
      <c r="C69" s="2" t="n"/>
      <c r="D69" s="2" t="n"/>
      <c r="E69" s="2" t="n"/>
      <c r="F69" s="3" t="n"/>
      <c r="G69" s="2" t="n"/>
      <c r="H69" s="2" t="n"/>
      <c r="I69" s="2" t="n"/>
      <c r="J69" s="2" t="n"/>
      <c r="K69" s="4" t="n"/>
      <c r="L69" s="5" t="n"/>
      <c r="M69" s="10">
        <f>IF($A69="","",IFERROR($K69*$L69,0))</f>
        <v/>
      </c>
      <c r="N69" s="7" t="n"/>
      <c r="O69" s="10">
        <f>IF($A69="","",IFERROR($M69*(1+$N69),0))</f>
        <v/>
      </c>
      <c r="P69" s="11">
        <f>IF($A69="","",IF($Q69="","",IF($Q69&lt;TODAY(),"À contrôler","À jour")))</f>
        <v/>
      </c>
      <c r="Q69" s="3" t="n"/>
      <c r="R69" s="12">
        <f>IF($Q69="","",IFERROR(EDATE($Q69,6),""))</f>
        <v/>
      </c>
      <c r="S69" s="2" t="n"/>
    </row>
    <row r="70">
      <c r="A70" s="2" t="n"/>
      <c r="B70" s="2" t="n"/>
      <c r="C70" s="2" t="n"/>
      <c r="D70" s="2" t="n"/>
      <c r="E70" s="2" t="n"/>
      <c r="F70" s="3" t="n"/>
      <c r="G70" s="2" t="n"/>
      <c r="H70" s="2" t="n"/>
      <c r="I70" s="2" t="n"/>
      <c r="J70" s="2" t="n"/>
      <c r="K70" s="4" t="n"/>
      <c r="L70" s="5" t="n"/>
      <c r="M70" s="6">
        <f>IF($A70="","",IFERROR($K70*$L70,0))</f>
        <v/>
      </c>
      <c r="N70" s="7" t="n"/>
      <c r="O70" s="6">
        <f>IF($A70="","",IFERROR($M70*(1+$N70),0))</f>
        <v/>
      </c>
      <c r="P70" s="8">
        <f>IF($A70="","",IF($Q70="","",IF($Q70&lt;TODAY(),"À contrôler","À jour")))</f>
        <v/>
      </c>
      <c r="Q70" s="3" t="n"/>
      <c r="R70" s="9">
        <f>IF($Q70="","",IFERROR(EDATE($Q70,6),""))</f>
        <v/>
      </c>
      <c r="S70" s="2" t="n"/>
    </row>
    <row r="71">
      <c r="A71" s="2" t="n"/>
      <c r="B71" s="2" t="n"/>
      <c r="C71" s="2" t="n"/>
      <c r="D71" s="2" t="n"/>
      <c r="E71" s="2" t="n"/>
      <c r="F71" s="3" t="n"/>
      <c r="G71" s="2" t="n"/>
      <c r="H71" s="2" t="n"/>
      <c r="I71" s="2" t="n"/>
      <c r="J71" s="2" t="n"/>
      <c r="K71" s="4" t="n"/>
      <c r="L71" s="5" t="n"/>
      <c r="M71" s="10">
        <f>IF($A71="","",IFERROR($K71*$L71,0))</f>
        <v/>
      </c>
      <c r="N71" s="7" t="n"/>
      <c r="O71" s="10">
        <f>IF($A71="","",IFERROR($M71*(1+$N71),0))</f>
        <v/>
      </c>
      <c r="P71" s="11">
        <f>IF($A71="","",IF($Q71="","",IF($Q71&lt;TODAY(),"À contrôler","À jour")))</f>
        <v/>
      </c>
      <c r="Q71" s="3" t="n"/>
      <c r="R71" s="12">
        <f>IF($Q71="","",IFERROR(EDATE($Q71,6),""))</f>
        <v/>
      </c>
      <c r="S71" s="2" t="n"/>
    </row>
    <row r="72">
      <c r="A72" s="2" t="n"/>
      <c r="B72" s="2" t="n"/>
      <c r="C72" s="2" t="n"/>
      <c r="D72" s="2" t="n"/>
      <c r="E72" s="2" t="n"/>
      <c r="F72" s="3" t="n"/>
      <c r="G72" s="2" t="n"/>
      <c r="H72" s="2" t="n"/>
      <c r="I72" s="2" t="n"/>
      <c r="J72" s="2" t="n"/>
      <c r="K72" s="4" t="n"/>
      <c r="L72" s="5" t="n"/>
      <c r="M72" s="6">
        <f>IF($A72="","",IFERROR($K72*$L72,0))</f>
        <v/>
      </c>
      <c r="N72" s="7" t="n"/>
      <c r="O72" s="6">
        <f>IF($A72="","",IFERROR($M72*(1+$N72),0))</f>
        <v/>
      </c>
      <c r="P72" s="8">
        <f>IF($A72="","",IF($Q72="","",IF($Q72&lt;TODAY(),"À contrôler","À jour")))</f>
        <v/>
      </c>
      <c r="Q72" s="3" t="n"/>
      <c r="R72" s="9">
        <f>IF($Q72="","",IFERROR(EDATE($Q72,6),""))</f>
        <v/>
      </c>
      <c r="S72" s="2" t="n"/>
    </row>
    <row r="73">
      <c r="A73" s="2" t="n"/>
      <c r="B73" s="2" t="n"/>
      <c r="C73" s="2" t="n"/>
      <c r="D73" s="2" t="n"/>
      <c r="E73" s="2" t="n"/>
      <c r="F73" s="3" t="n"/>
      <c r="G73" s="2" t="n"/>
      <c r="H73" s="2" t="n"/>
      <c r="I73" s="2" t="n"/>
      <c r="J73" s="2" t="n"/>
      <c r="K73" s="4" t="n"/>
      <c r="L73" s="5" t="n"/>
      <c r="M73" s="10">
        <f>IF($A73="","",IFERROR($K73*$L73,0))</f>
        <v/>
      </c>
      <c r="N73" s="7" t="n"/>
      <c r="O73" s="10">
        <f>IF($A73="","",IFERROR($M73*(1+$N73),0))</f>
        <v/>
      </c>
      <c r="P73" s="11">
        <f>IF($A73="","",IF($Q73="","",IF($Q73&lt;TODAY(),"À contrôler","À jour")))</f>
        <v/>
      </c>
      <c r="Q73" s="3" t="n"/>
      <c r="R73" s="12">
        <f>IF($Q73="","",IFERROR(EDATE($Q73,6),""))</f>
        <v/>
      </c>
      <c r="S73" s="2" t="n"/>
    </row>
    <row r="74">
      <c r="A74" s="2" t="n"/>
      <c r="B74" s="2" t="n"/>
      <c r="C74" s="2" t="n"/>
      <c r="D74" s="2" t="n"/>
      <c r="E74" s="2" t="n"/>
      <c r="F74" s="3" t="n"/>
      <c r="G74" s="2" t="n"/>
      <c r="H74" s="2" t="n"/>
      <c r="I74" s="2" t="n"/>
      <c r="J74" s="2" t="n"/>
      <c r="K74" s="4" t="n"/>
      <c r="L74" s="5" t="n"/>
      <c r="M74" s="6">
        <f>IF($A74="","",IFERROR($K74*$L74,0))</f>
        <v/>
      </c>
      <c r="N74" s="7" t="n"/>
      <c r="O74" s="6">
        <f>IF($A74="","",IFERROR($M74*(1+$N74),0))</f>
        <v/>
      </c>
      <c r="P74" s="8">
        <f>IF($A74="","",IF($Q74="","",IF($Q74&lt;TODAY(),"À contrôler","À jour")))</f>
        <v/>
      </c>
      <c r="Q74" s="3" t="n"/>
      <c r="R74" s="9">
        <f>IF($Q74="","",IFERROR(EDATE($Q74,6),""))</f>
        <v/>
      </c>
      <c r="S74" s="2" t="n"/>
    </row>
    <row r="75">
      <c r="A75" s="2" t="n"/>
      <c r="B75" s="2" t="n"/>
      <c r="C75" s="2" t="n"/>
      <c r="D75" s="2" t="n"/>
      <c r="E75" s="2" t="n"/>
      <c r="F75" s="3" t="n"/>
      <c r="G75" s="2" t="n"/>
      <c r="H75" s="2" t="n"/>
      <c r="I75" s="2" t="n"/>
      <c r="J75" s="2" t="n"/>
      <c r="K75" s="4" t="n"/>
      <c r="L75" s="5" t="n"/>
      <c r="M75" s="10">
        <f>IF($A75="","",IFERROR($K75*$L75,0))</f>
        <v/>
      </c>
      <c r="N75" s="7" t="n"/>
      <c r="O75" s="10">
        <f>IF($A75="","",IFERROR($M75*(1+$N75),0))</f>
        <v/>
      </c>
      <c r="P75" s="11">
        <f>IF($A75="","",IF($Q75="","",IF($Q75&lt;TODAY(),"À contrôler","À jour")))</f>
        <v/>
      </c>
      <c r="Q75" s="3" t="n"/>
      <c r="R75" s="12">
        <f>IF($Q75="","",IFERROR(EDATE($Q75,6),""))</f>
        <v/>
      </c>
      <c r="S75" s="2" t="n"/>
    </row>
    <row r="76">
      <c r="A76" s="2" t="n"/>
      <c r="B76" s="2" t="n"/>
      <c r="C76" s="2" t="n"/>
      <c r="D76" s="2" t="n"/>
      <c r="E76" s="2" t="n"/>
      <c r="F76" s="3" t="n"/>
      <c r="G76" s="2" t="n"/>
      <c r="H76" s="2" t="n"/>
      <c r="I76" s="2" t="n"/>
      <c r="J76" s="2" t="n"/>
      <c r="K76" s="4" t="n"/>
      <c r="L76" s="5" t="n"/>
      <c r="M76" s="6">
        <f>IF($A76="","",IFERROR($K76*$L76,0))</f>
        <v/>
      </c>
      <c r="N76" s="7" t="n"/>
      <c r="O76" s="6">
        <f>IF($A76="","",IFERROR($M76*(1+$N76),0))</f>
        <v/>
      </c>
      <c r="P76" s="8">
        <f>IF($A76="","",IF($Q76="","",IF($Q76&lt;TODAY(),"À contrôler","À jour")))</f>
        <v/>
      </c>
      <c r="Q76" s="3" t="n"/>
      <c r="R76" s="9">
        <f>IF($Q76="","",IFERROR(EDATE($Q76,6),""))</f>
        <v/>
      </c>
      <c r="S76" s="2" t="n"/>
    </row>
    <row r="77">
      <c r="A77" s="2" t="n"/>
      <c r="B77" s="2" t="n"/>
      <c r="C77" s="2" t="n"/>
      <c r="D77" s="2" t="n"/>
      <c r="E77" s="2" t="n"/>
      <c r="F77" s="3" t="n"/>
      <c r="G77" s="2" t="n"/>
      <c r="H77" s="2" t="n"/>
      <c r="I77" s="2" t="n"/>
      <c r="J77" s="2" t="n"/>
      <c r="K77" s="4" t="n"/>
      <c r="L77" s="5" t="n"/>
      <c r="M77" s="10">
        <f>IF($A77="","",IFERROR($K77*$L77,0))</f>
        <v/>
      </c>
      <c r="N77" s="7" t="n"/>
      <c r="O77" s="10">
        <f>IF($A77="","",IFERROR($M77*(1+$N77),0))</f>
        <v/>
      </c>
      <c r="P77" s="11">
        <f>IF($A77="","",IF($Q77="","",IF($Q77&lt;TODAY(),"À contrôler","À jour")))</f>
        <v/>
      </c>
      <c r="Q77" s="3" t="n"/>
      <c r="R77" s="12">
        <f>IF($Q77="","",IFERROR(EDATE($Q77,6),""))</f>
        <v/>
      </c>
      <c r="S77" s="2" t="n"/>
    </row>
    <row r="78">
      <c r="A78" s="2" t="n"/>
      <c r="B78" s="2" t="n"/>
      <c r="C78" s="2" t="n"/>
      <c r="D78" s="2" t="n"/>
      <c r="E78" s="2" t="n"/>
      <c r="F78" s="3" t="n"/>
      <c r="G78" s="2" t="n"/>
      <c r="H78" s="2" t="n"/>
      <c r="I78" s="2" t="n"/>
      <c r="J78" s="2" t="n"/>
      <c r="K78" s="4" t="n"/>
      <c r="L78" s="5" t="n"/>
      <c r="M78" s="6">
        <f>IF($A78="","",IFERROR($K78*$L78,0))</f>
        <v/>
      </c>
      <c r="N78" s="7" t="n"/>
      <c r="O78" s="6">
        <f>IF($A78="","",IFERROR($M78*(1+$N78),0))</f>
        <v/>
      </c>
      <c r="P78" s="8">
        <f>IF($A78="","",IF($Q78="","",IF($Q78&lt;TODAY(),"À contrôler","À jour")))</f>
        <v/>
      </c>
      <c r="Q78" s="3" t="n"/>
      <c r="R78" s="9">
        <f>IF($Q78="","",IFERROR(EDATE($Q78,6),""))</f>
        <v/>
      </c>
      <c r="S78" s="2" t="n"/>
    </row>
    <row r="79">
      <c r="A79" s="2" t="n"/>
      <c r="B79" s="2" t="n"/>
      <c r="C79" s="2" t="n"/>
      <c r="D79" s="2" t="n"/>
      <c r="E79" s="2" t="n"/>
      <c r="F79" s="3" t="n"/>
      <c r="G79" s="2" t="n"/>
      <c r="H79" s="2" t="n"/>
      <c r="I79" s="2" t="n"/>
      <c r="J79" s="2" t="n"/>
      <c r="K79" s="4" t="n"/>
      <c r="L79" s="5" t="n"/>
      <c r="M79" s="10">
        <f>IF($A79="","",IFERROR($K79*$L79,0))</f>
        <v/>
      </c>
      <c r="N79" s="7" t="n"/>
      <c r="O79" s="10">
        <f>IF($A79="","",IFERROR($M79*(1+$N79),0))</f>
        <v/>
      </c>
      <c r="P79" s="11">
        <f>IF($A79="","",IF($Q79="","",IF($Q79&lt;TODAY(),"À contrôler","À jour")))</f>
        <v/>
      </c>
      <c r="Q79" s="3" t="n"/>
      <c r="R79" s="12">
        <f>IF($Q79="","",IFERROR(EDATE($Q79,6),""))</f>
        <v/>
      </c>
      <c r="S79" s="2" t="n"/>
    </row>
    <row r="80">
      <c r="A80" s="2" t="n"/>
      <c r="B80" s="2" t="n"/>
      <c r="C80" s="2" t="n"/>
      <c r="D80" s="2" t="n"/>
      <c r="E80" s="2" t="n"/>
      <c r="F80" s="3" t="n"/>
      <c r="G80" s="2" t="n"/>
      <c r="H80" s="2" t="n"/>
      <c r="I80" s="2" t="n"/>
      <c r="J80" s="2" t="n"/>
      <c r="K80" s="4" t="n"/>
      <c r="L80" s="5" t="n"/>
      <c r="M80" s="6">
        <f>IF($A80="","",IFERROR($K80*$L80,0))</f>
        <v/>
      </c>
      <c r="N80" s="7" t="n"/>
      <c r="O80" s="6">
        <f>IF($A80="","",IFERROR($M80*(1+$N80),0))</f>
        <v/>
      </c>
      <c r="P80" s="8">
        <f>IF($A80="","",IF($Q80="","",IF($Q80&lt;TODAY(),"À contrôler","À jour")))</f>
        <v/>
      </c>
      <c r="Q80" s="3" t="n"/>
      <c r="R80" s="9">
        <f>IF($Q80="","",IFERROR(EDATE($Q80,6),""))</f>
        <v/>
      </c>
      <c r="S80" s="2" t="n"/>
    </row>
    <row r="81">
      <c r="A81" s="2" t="n"/>
      <c r="B81" s="2" t="n"/>
      <c r="C81" s="2" t="n"/>
      <c r="D81" s="2" t="n"/>
      <c r="E81" s="2" t="n"/>
      <c r="F81" s="3" t="n"/>
      <c r="G81" s="2" t="n"/>
      <c r="H81" s="2" t="n"/>
      <c r="I81" s="2" t="n"/>
      <c r="J81" s="2" t="n"/>
      <c r="K81" s="4" t="n"/>
      <c r="L81" s="5" t="n"/>
      <c r="M81" s="10">
        <f>IF($A81="","",IFERROR($K81*$L81,0))</f>
        <v/>
      </c>
      <c r="N81" s="7" t="n"/>
      <c r="O81" s="10">
        <f>IF($A81="","",IFERROR($M81*(1+$N81),0))</f>
        <v/>
      </c>
      <c r="P81" s="11">
        <f>IF($A81="","",IF($Q81="","",IF($Q81&lt;TODAY(),"À contrôler","À jour")))</f>
        <v/>
      </c>
      <c r="Q81" s="3" t="n"/>
      <c r="R81" s="12">
        <f>IF($Q81="","",IFERROR(EDATE($Q81,6),""))</f>
        <v/>
      </c>
      <c r="S81" s="2" t="n"/>
    </row>
    <row r="82">
      <c r="A82" s="2" t="n"/>
      <c r="B82" s="2" t="n"/>
      <c r="C82" s="2" t="n"/>
      <c r="D82" s="2" t="n"/>
      <c r="E82" s="2" t="n"/>
      <c r="F82" s="3" t="n"/>
      <c r="G82" s="2" t="n"/>
      <c r="H82" s="2" t="n"/>
      <c r="I82" s="2" t="n"/>
      <c r="J82" s="2" t="n"/>
      <c r="K82" s="4" t="n"/>
      <c r="L82" s="5" t="n"/>
      <c r="M82" s="6">
        <f>IF($A82="","",IFERROR($K82*$L82,0))</f>
        <v/>
      </c>
      <c r="N82" s="7" t="n"/>
      <c r="O82" s="6">
        <f>IF($A82="","",IFERROR($M82*(1+$N82),0))</f>
        <v/>
      </c>
      <c r="P82" s="8">
        <f>IF($A82="","",IF($Q82="","",IF($Q82&lt;TODAY(),"À contrôler","À jour")))</f>
        <v/>
      </c>
      <c r="Q82" s="3" t="n"/>
      <c r="R82" s="9">
        <f>IF($Q82="","",IFERROR(EDATE($Q82,6),""))</f>
        <v/>
      </c>
      <c r="S82" s="2" t="n"/>
    </row>
    <row r="83">
      <c r="A83" s="2" t="n"/>
      <c r="B83" s="2" t="n"/>
      <c r="C83" s="2" t="n"/>
      <c r="D83" s="2" t="n"/>
      <c r="E83" s="2" t="n"/>
      <c r="F83" s="3" t="n"/>
      <c r="G83" s="2" t="n"/>
      <c r="H83" s="2" t="n"/>
      <c r="I83" s="2" t="n"/>
      <c r="J83" s="2" t="n"/>
      <c r="K83" s="4" t="n"/>
      <c r="L83" s="5" t="n"/>
      <c r="M83" s="10">
        <f>IF($A83="","",IFERROR($K83*$L83,0))</f>
        <v/>
      </c>
      <c r="N83" s="7" t="n"/>
      <c r="O83" s="10">
        <f>IF($A83="","",IFERROR($M83*(1+$N83),0))</f>
        <v/>
      </c>
      <c r="P83" s="11">
        <f>IF($A83="","",IF($Q83="","",IF($Q83&lt;TODAY(),"À contrôler","À jour")))</f>
        <v/>
      </c>
      <c r="Q83" s="3" t="n"/>
      <c r="R83" s="12">
        <f>IF($Q83="","",IFERROR(EDATE($Q83,6),""))</f>
        <v/>
      </c>
      <c r="S83" s="2" t="n"/>
    </row>
    <row r="84">
      <c r="A84" s="2" t="n"/>
      <c r="B84" s="2" t="n"/>
      <c r="C84" s="2" t="n"/>
      <c r="D84" s="2" t="n"/>
      <c r="E84" s="2" t="n"/>
      <c r="F84" s="3" t="n"/>
      <c r="G84" s="2" t="n"/>
      <c r="H84" s="2" t="n"/>
      <c r="I84" s="2" t="n"/>
      <c r="J84" s="2" t="n"/>
      <c r="K84" s="4" t="n"/>
      <c r="L84" s="5" t="n"/>
      <c r="M84" s="6">
        <f>IF($A84="","",IFERROR($K84*$L84,0))</f>
        <v/>
      </c>
      <c r="N84" s="7" t="n"/>
      <c r="O84" s="6">
        <f>IF($A84="","",IFERROR($M84*(1+$N84),0))</f>
        <v/>
      </c>
      <c r="P84" s="8">
        <f>IF($A84="","",IF($Q84="","",IF($Q84&lt;TODAY(),"À contrôler","À jour")))</f>
        <v/>
      </c>
      <c r="Q84" s="3" t="n"/>
      <c r="R84" s="9">
        <f>IF($Q84="","",IFERROR(EDATE($Q84,6),""))</f>
        <v/>
      </c>
      <c r="S84" s="2" t="n"/>
    </row>
    <row r="85">
      <c r="A85" s="2" t="n"/>
      <c r="B85" s="2" t="n"/>
      <c r="C85" s="2" t="n"/>
      <c r="D85" s="2" t="n"/>
      <c r="E85" s="2" t="n"/>
      <c r="F85" s="3" t="n"/>
      <c r="G85" s="2" t="n"/>
      <c r="H85" s="2" t="n"/>
      <c r="I85" s="2" t="n"/>
      <c r="J85" s="2" t="n"/>
      <c r="K85" s="4" t="n"/>
      <c r="L85" s="5" t="n"/>
      <c r="M85" s="10">
        <f>IF($A85="","",IFERROR($K85*$L85,0))</f>
        <v/>
      </c>
      <c r="N85" s="7" t="n"/>
      <c r="O85" s="10">
        <f>IF($A85="","",IFERROR($M85*(1+$N85),0))</f>
        <v/>
      </c>
      <c r="P85" s="11">
        <f>IF($A85="","",IF($Q85="","",IF($Q85&lt;TODAY(),"À contrôler","À jour")))</f>
        <v/>
      </c>
      <c r="Q85" s="3" t="n"/>
      <c r="R85" s="12">
        <f>IF($Q85="","",IFERROR(EDATE($Q85,6),""))</f>
        <v/>
      </c>
      <c r="S85" s="2" t="n"/>
    </row>
    <row r="86">
      <c r="A86" s="2" t="n"/>
      <c r="B86" s="2" t="n"/>
      <c r="C86" s="2" t="n"/>
      <c r="D86" s="2" t="n"/>
      <c r="E86" s="2" t="n"/>
      <c r="F86" s="3" t="n"/>
      <c r="G86" s="2" t="n"/>
      <c r="H86" s="2" t="n"/>
      <c r="I86" s="2" t="n"/>
      <c r="J86" s="2" t="n"/>
      <c r="K86" s="4" t="n"/>
      <c r="L86" s="5" t="n"/>
      <c r="M86" s="6">
        <f>IF($A86="","",IFERROR($K86*$L86,0))</f>
        <v/>
      </c>
      <c r="N86" s="7" t="n"/>
      <c r="O86" s="6">
        <f>IF($A86="","",IFERROR($M86*(1+$N86),0))</f>
        <v/>
      </c>
      <c r="P86" s="8">
        <f>IF($A86="","",IF($Q86="","",IF($Q86&lt;TODAY(),"À contrôler","À jour")))</f>
        <v/>
      </c>
      <c r="Q86" s="3" t="n"/>
      <c r="R86" s="9">
        <f>IF($Q86="","",IFERROR(EDATE($Q86,6),""))</f>
        <v/>
      </c>
      <c r="S86" s="2" t="n"/>
    </row>
    <row r="87">
      <c r="A87" s="2" t="n"/>
      <c r="B87" s="2" t="n"/>
      <c r="C87" s="2" t="n"/>
      <c r="D87" s="2" t="n"/>
      <c r="E87" s="2" t="n"/>
      <c r="F87" s="3" t="n"/>
      <c r="G87" s="2" t="n"/>
      <c r="H87" s="2" t="n"/>
      <c r="I87" s="2" t="n"/>
      <c r="J87" s="2" t="n"/>
      <c r="K87" s="4" t="n"/>
      <c r="L87" s="5" t="n"/>
      <c r="M87" s="10">
        <f>IF($A87="","",IFERROR($K87*$L87,0))</f>
        <v/>
      </c>
      <c r="N87" s="7" t="n"/>
      <c r="O87" s="10">
        <f>IF($A87="","",IFERROR($M87*(1+$N87),0))</f>
        <v/>
      </c>
      <c r="P87" s="11">
        <f>IF($A87="","",IF($Q87="","",IF($Q87&lt;TODAY(),"À contrôler","À jour")))</f>
        <v/>
      </c>
      <c r="Q87" s="3" t="n"/>
      <c r="R87" s="12">
        <f>IF($Q87="","",IFERROR(EDATE($Q87,6),""))</f>
        <v/>
      </c>
      <c r="S87" s="2" t="n"/>
    </row>
    <row r="88">
      <c r="A88" s="2" t="n"/>
      <c r="B88" s="2" t="n"/>
      <c r="C88" s="2" t="n"/>
      <c r="D88" s="2" t="n"/>
      <c r="E88" s="2" t="n"/>
      <c r="F88" s="3" t="n"/>
      <c r="G88" s="2" t="n"/>
      <c r="H88" s="2" t="n"/>
      <c r="I88" s="2" t="n"/>
      <c r="J88" s="2" t="n"/>
      <c r="K88" s="4" t="n"/>
      <c r="L88" s="5" t="n"/>
      <c r="M88" s="6">
        <f>IF($A88="","",IFERROR($K88*$L88,0))</f>
        <v/>
      </c>
      <c r="N88" s="7" t="n"/>
      <c r="O88" s="6">
        <f>IF($A88="","",IFERROR($M88*(1+$N88),0))</f>
        <v/>
      </c>
      <c r="P88" s="8">
        <f>IF($A88="","",IF($Q88="","",IF($Q88&lt;TODAY(),"À contrôler","À jour")))</f>
        <v/>
      </c>
      <c r="Q88" s="3" t="n"/>
      <c r="R88" s="9">
        <f>IF($Q88="","",IFERROR(EDATE($Q88,6),""))</f>
        <v/>
      </c>
      <c r="S88" s="2" t="n"/>
    </row>
    <row r="89">
      <c r="A89" s="2" t="n"/>
      <c r="B89" s="2" t="n"/>
      <c r="C89" s="2" t="n"/>
      <c r="D89" s="2" t="n"/>
      <c r="E89" s="2" t="n"/>
      <c r="F89" s="3" t="n"/>
      <c r="G89" s="2" t="n"/>
      <c r="H89" s="2" t="n"/>
      <c r="I89" s="2" t="n"/>
      <c r="J89" s="2" t="n"/>
      <c r="K89" s="4" t="n"/>
      <c r="L89" s="5" t="n"/>
      <c r="M89" s="10">
        <f>IF($A89="","",IFERROR($K89*$L89,0))</f>
        <v/>
      </c>
      <c r="N89" s="7" t="n"/>
      <c r="O89" s="10">
        <f>IF($A89="","",IFERROR($M89*(1+$N89),0))</f>
        <v/>
      </c>
      <c r="P89" s="11">
        <f>IF($A89="","",IF($Q89="","",IF($Q89&lt;TODAY(),"À contrôler","À jour")))</f>
        <v/>
      </c>
      <c r="Q89" s="3" t="n"/>
      <c r="R89" s="12">
        <f>IF($Q89="","",IFERROR(EDATE($Q89,6),""))</f>
        <v/>
      </c>
      <c r="S89" s="2" t="n"/>
    </row>
    <row r="90">
      <c r="A90" s="2" t="n"/>
      <c r="B90" s="2" t="n"/>
      <c r="C90" s="2" t="n"/>
      <c r="D90" s="2" t="n"/>
      <c r="E90" s="2" t="n"/>
      <c r="F90" s="3" t="n"/>
      <c r="G90" s="2" t="n"/>
      <c r="H90" s="2" t="n"/>
      <c r="I90" s="2" t="n"/>
      <c r="J90" s="2" t="n"/>
      <c r="K90" s="4" t="n"/>
      <c r="L90" s="5" t="n"/>
      <c r="M90" s="6">
        <f>IF($A90="","",IFERROR($K90*$L90,0))</f>
        <v/>
      </c>
      <c r="N90" s="7" t="n"/>
      <c r="O90" s="6">
        <f>IF($A90="","",IFERROR($M90*(1+$N90),0))</f>
        <v/>
      </c>
      <c r="P90" s="8">
        <f>IF($A90="","",IF($Q90="","",IF($Q90&lt;TODAY(),"À contrôler","À jour")))</f>
        <v/>
      </c>
      <c r="Q90" s="3" t="n"/>
      <c r="R90" s="9">
        <f>IF($Q90="","",IFERROR(EDATE($Q90,6),""))</f>
        <v/>
      </c>
      <c r="S90" s="2" t="n"/>
    </row>
    <row r="91">
      <c r="A91" s="2" t="n"/>
      <c r="B91" s="2" t="n"/>
      <c r="C91" s="2" t="n"/>
      <c r="D91" s="2" t="n"/>
      <c r="E91" s="2" t="n"/>
      <c r="F91" s="3" t="n"/>
      <c r="G91" s="2" t="n"/>
      <c r="H91" s="2" t="n"/>
      <c r="I91" s="2" t="n"/>
      <c r="J91" s="2" t="n"/>
      <c r="K91" s="4" t="n"/>
      <c r="L91" s="5" t="n"/>
      <c r="M91" s="10">
        <f>IF($A91="","",IFERROR($K91*$L91,0))</f>
        <v/>
      </c>
      <c r="N91" s="7" t="n"/>
      <c r="O91" s="10">
        <f>IF($A91="","",IFERROR($M91*(1+$N91),0))</f>
        <v/>
      </c>
      <c r="P91" s="11">
        <f>IF($A91="","",IF($Q91="","",IF($Q91&lt;TODAY(),"À contrôler","À jour")))</f>
        <v/>
      </c>
      <c r="Q91" s="3" t="n"/>
      <c r="R91" s="12">
        <f>IF($Q91="","",IFERROR(EDATE($Q91,6),""))</f>
        <v/>
      </c>
      <c r="S91" s="2" t="n"/>
    </row>
    <row r="92">
      <c r="A92" s="2" t="n"/>
      <c r="B92" s="2" t="n"/>
      <c r="C92" s="2" t="n"/>
      <c r="D92" s="2" t="n"/>
      <c r="E92" s="2" t="n"/>
      <c r="F92" s="3" t="n"/>
      <c r="G92" s="2" t="n"/>
      <c r="H92" s="2" t="n"/>
      <c r="I92" s="2" t="n"/>
      <c r="J92" s="2" t="n"/>
      <c r="K92" s="4" t="n"/>
      <c r="L92" s="5" t="n"/>
      <c r="M92" s="6">
        <f>IF($A92="","",IFERROR($K92*$L92,0))</f>
        <v/>
      </c>
      <c r="N92" s="7" t="n"/>
      <c r="O92" s="6">
        <f>IF($A92="","",IFERROR($M92*(1+$N92),0))</f>
        <v/>
      </c>
      <c r="P92" s="8">
        <f>IF($A92="","",IF($Q92="","",IF($Q92&lt;TODAY(),"À contrôler","À jour")))</f>
        <v/>
      </c>
      <c r="Q92" s="3" t="n"/>
      <c r="R92" s="9">
        <f>IF($Q92="","",IFERROR(EDATE($Q92,6),""))</f>
        <v/>
      </c>
      <c r="S92" s="2" t="n"/>
    </row>
    <row r="93">
      <c r="A93" s="2" t="n"/>
      <c r="B93" s="2" t="n"/>
      <c r="C93" s="2" t="n"/>
      <c r="D93" s="2" t="n"/>
      <c r="E93" s="2" t="n"/>
      <c r="F93" s="3" t="n"/>
      <c r="G93" s="2" t="n"/>
      <c r="H93" s="2" t="n"/>
      <c r="I93" s="2" t="n"/>
      <c r="J93" s="2" t="n"/>
      <c r="K93" s="4" t="n"/>
      <c r="L93" s="5" t="n"/>
      <c r="M93" s="10">
        <f>IF($A93="","",IFERROR($K93*$L93,0))</f>
        <v/>
      </c>
      <c r="N93" s="7" t="n"/>
      <c r="O93" s="10">
        <f>IF($A93="","",IFERROR($M93*(1+$N93),0))</f>
        <v/>
      </c>
      <c r="P93" s="11">
        <f>IF($A93="","",IF($Q93="","",IF($Q93&lt;TODAY(),"À contrôler","À jour")))</f>
        <v/>
      </c>
      <c r="Q93" s="3" t="n"/>
      <c r="R93" s="12">
        <f>IF($Q93="","",IFERROR(EDATE($Q93,6),""))</f>
        <v/>
      </c>
      <c r="S93" s="2" t="n"/>
    </row>
    <row r="94">
      <c r="A94" s="2" t="n"/>
      <c r="B94" s="2" t="n"/>
      <c r="C94" s="2" t="n"/>
      <c r="D94" s="2" t="n"/>
      <c r="E94" s="2" t="n"/>
      <c r="F94" s="3" t="n"/>
      <c r="G94" s="2" t="n"/>
      <c r="H94" s="2" t="n"/>
      <c r="I94" s="2" t="n"/>
      <c r="J94" s="2" t="n"/>
      <c r="K94" s="4" t="n"/>
      <c r="L94" s="5" t="n"/>
      <c r="M94" s="6">
        <f>IF($A94="","",IFERROR($K94*$L94,0))</f>
        <v/>
      </c>
      <c r="N94" s="7" t="n"/>
      <c r="O94" s="6">
        <f>IF($A94="","",IFERROR($M94*(1+$N94),0))</f>
        <v/>
      </c>
      <c r="P94" s="8">
        <f>IF($A94="","",IF($Q94="","",IF($Q94&lt;TODAY(),"À contrôler","À jour")))</f>
        <v/>
      </c>
      <c r="Q94" s="3" t="n"/>
      <c r="R94" s="9">
        <f>IF($Q94="","",IFERROR(EDATE($Q94,6),""))</f>
        <v/>
      </c>
      <c r="S94" s="2" t="n"/>
    </row>
    <row r="95">
      <c r="A95" s="2" t="n"/>
      <c r="B95" s="2" t="n"/>
      <c r="C95" s="2" t="n"/>
      <c r="D95" s="2" t="n"/>
      <c r="E95" s="2" t="n"/>
      <c r="F95" s="3" t="n"/>
      <c r="G95" s="2" t="n"/>
      <c r="H95" s="2" t="n"/>
      <c r="I95" s="2" t="n"/>
      <c r="J95" s="2" t="n"/>
      <c r="K95" s="4" t="n"/>
      <c r="L95" s="5" t="n"/>
      <c r="M95" s="10">
        <f>IF($A95="","",IFERROR($K95*$L95,0))</f>
        <v/>
      </c>
      <c r="N95" s="7" t="n"/>
      <c r="O95" s="10">
        <f>IF($A95="","",IFERROR($M95*(1+$N95),0))</f>
        <v/>
      </c>
      <c r="P95" s="11">
        <f>IF($A95="","",IF($Q95="","",IF($Q95&lt;TODAY(),"À contrôler","À jour")))</f>
        <v/>
      </c>
      <c r="Q95" s="3" t="n"/>
      <c r="R95" s="12">
        <f>IF($Q95="","",IFERROR(EDATE($Q95,6),""))</f>
        <v/>
      </c>
      <c r="S95" s="2" t="n"/>
    </row>
    <row r="96">
      <c r="A96" s="2" t="n"/>
      <c r="B96" s="2" t="n"/>
      <c r="C96" s="2" t="n"/>
      <c r="D96" s="2" t="n"/>
      <c r="E96" s="2" t="n"/>
      <c r="F96" s="3" t="n"/>
      <c r="G96" s="2" t="n"/>
      <c r="H96" s="2" t="n"/>
      <c r="I96" s="2" t="n"/>
      <c r="J96" s="2" t="n"/>
      <c r="K96" s="4" t="n"/>
      <c r="L96" s="5" t="n"/>
      <c r="M96" s="6">
        <f>IF($A96="","",IFERROR($K96*$L96,0))</f>
        <v/>
      </c>
      <c r="N96" s="7" t="n"/>
      <c r="O96" s="6">
        <f>IF($A96="","",IFERROR($M96*(1+$N96),0))</f>
        <v/>
      </c>
      <c r="P96" s="8">
        <f>IF($A96="","",IF($Q96="","",IF($Q96&lt;TODAY(),"À contrôler","À jour")))</f>
        <v/>
      </c>
      <c r="Q96" s="3" t="n"/>
      <c r="R96" s="9">
        <f>IF($Q96="","",IFERROR(EDATE($Q96,6),""))</f>
        <v/>
      </c>
      <c r="S96" s="2" t="n"/>
    </row>
    <row r="97">
      <c r="A97" s="2" t="n"/>
      <c r="B97" s="2" t="n"/>
      <c r="C97" s="2" t="n"/>
      <c r="D97" s="2" t="n"/>
      <c r="E97" s="2" t="n"/>
      <c r="F97" s="3" t="n"/>
      <c r="G97" s="2" t="n"/>
      <c r="H97" s="2" t="n"/>
      <c r="I97" s="2" t="n"/>
      <c r="J97" s="2" t="n"/>
      <c r="K97" s="4" t="n"/>
      <c r="L97" s="5" t="n"/>
      <c r="M97" s="10">
        <f>IF($A97="","",IFERROR($K97*$L97,0))</f>
        <v/>
      </c>
      <c r="N97" s="7" t="n"/>
      <c r="O97" s="10">
        <f>IF($A97="","",IFERROR($M97*(1+$N97),0))</f>
        <v/>
      </c>
      <c r="P97" s="11">
        <f>IF($A97="","",IF($Q97="","",IF($Q97&lt;TODAY(),"À contrôler","À jour")))</f>
        <v/>
      </c>
      <c r="Q97" s="3" t="n"/>
      <c r="R97" s="12">
        <f>IF($Q97="","",IFERROR(EDATE($Q97,6),""))</f>
        <v/>
      </c>
      <c r="S97" s="2" t="n"/>
    </row>
    <row r="98">
      <c r="A98" s="2" t="n"/>
      <c r="B98" s="2" t="n"/>
      <c r="C98" s="2" t="n"/>
      <c r="D98" s="2" t="n"/>
      <c r="E98" s="2" t="n"/>
      <c r="F98" s="3" t="n"/>
      <c r="G98" s="2" t="n"/>
      <c r="H98" s="2" t="n"/>
      <c r="I98" s="2" t="n"/>
      <c r="J98" s="2" t="n"/>
      <c r="K98" s="4" t="n"/>
      <c r="L98" s="5" t="n"/>
      <c r="M98" s="6">
        <f>IF($A98="","",IFERROR($K98*$L98,0))</f>
        <v/>
      </c>
      <c r="N98" s="7" t="n"/>
      <c r="O98" s="6">
        <f>IF($A98="","",IFERROR($M98*(1+$N98),0))</f>
        <v/>
      </c>
      <c r="P98" s="8">
        <f>IF($A98="","",IF($Q98="","",IF($Q98&lt;TODAY(),"À contrôler","À jour")))</f>
        <v/>
      </c>
      <c r="Q98" s="3" t="n"/>
      <c r="R98" s="9">
        <f>IF($Q98="","",IFERROR(EDATE($Q98,6),""))</f>
        <v/>
      </c>
      <c r="S98" s="2" t="n"/>
    </row>
    <row r="99">
      <c r="A99" s="2" t="n"/>
      <c r="B99" s="2" t="n"/>
      <c r="C99" s="2" t="n"/>
      <c r="D99" s="2" t="n"/>
      <c r="E99" s="2" t="n"/>
      <c r="F99" s="3" t="n"/>
      <c r="G99" s="2" t="n"/>
      <c r="H99" s="2" t="n"/>
      <c r="I99" s="2" t="n"/>
      <c r="J99" s="2" t="n"/>
      <c r="K99" s="4" t="n"/>
      <c r="L99" s="5" t="n"/>
      <c r="M99" s="10">
        <f>IF($A99="","",IFERROR($K99*$L99,0))</f>
        <v/>
      </c>
      <c r="N99" s="7" t="n"/>
      <c r="O99" s="10">
        <f>IF($A99="","",IFERROR($M99*(1+$N99),0))</f>
        <v/>
      </c>
      <c r="P99" s="11">
        <f>IF($A99="","",IF($Q99="","",IF($Q99&lt;TODAY(),"À contrôler","À jour")))</f>
        <v/>
      </c>
      <c r="Q99" s="3" t="n"/>
      <c r="R99" s="12">
        <f>IF($Q99="","",IFERROR(EDATE($Q99,6),""))</f>
        <v/>
      </c>
      <c r="S99" s="2" t="n"/>
    </row>
    <row r="100">
      <c r="A100" s="2" t="n"/>
      <c r="B100" s="2" t="n"/>
      <c r="C100" s="2" t="n"/>
      <c r="D100" s="2" t="n"/>
      <c r="E100" s="2" t="n"/>
      <c r="F100" s="3" t="n"/>
      <c r="G100" s="2" t="n"/>
      <c r="H100" s="2" t="n"/>
      <c r="I100" s="2" t="n"/>
      <c r="J100" s="2" t="n"/>
      <c r="K100" s="4" t="n"/>
      <c r="L100" s="5" t="n"/>
      <c r="M100" s="6">
        <f>IF($A100="","",IFERROR($K100*$L100,0))</f>
        <v/>
      </c>
      <c r="N100" s="7" t="n"/>
      <c r="O100" s="6">
        <f>IF($A100="","",IFERROR($M100*(1+$N100),0))</f>
        <v/>
      </c>
      <c r="P100" s="8">
        <f>IF($A100="","",IF($Q100="","",IF($Q100&lt;TODAY(),"À contrôler","À jour")))</f>
        <v/>
      </c>
      <c r="Q100" s="3" t="n"/>
      <c r="R100" s="9">
        <f>IF($Q100="","",IFERROR(EDATE($Q100,6),""))</f>
        <v/>
      </c>
      <c r="S100" s="2" t="n"/>
    </row>
    <row r="101">
      <c r="A101" s="2" t="n"/>
      <c r="B101" s="2" t="n"/>
      <c r="C101" s="2" t="n"/>
      <c r="D101" s="2" t="n"/>
      <c r="E101" s="2" t="n"/>
      <c r="F101" s="3" t="n"/>
      <c r="G101" s="2" t="n"/>
      <c r="H101" s="2" t="n"/>
      <c r="I101" s="2" t="n"/>
      <c r="J101" s="2" t="n"/>
      <c r="K101" s="4" t="n"/>
      <c r="L101" s="5" t="n"/>
      <c r="M101" s="10">
        <f>IF($A101="","",IFERROR($K101*$L101,0))</f>
        <v/>
      </c>
      <c r="N101" s="7" t="n"/>
      <c r="O101" s="10">
        <f>IF($A101="","",IFERROR($M101*(1+$N101),0))</f>
        <v/>
      </c>
      <c r="P101" s="11">
        <f>IF($A101="","",IF($Q101="","",IF($Q101&lt;TODAY(),"À contrôler","À jour")))</f>
        <v/>
      </c>
      <c r="Q101" s="3" t="n"/>
      <c r="R101" s="12">
        <f>IF($Q101="","",IFERROR(EDATE($Q101,6),""))</f>
        <v/>
      </c>
      <c r="S101" s="2" t="n"/>
    </row>
    <row r="104">
      <c r="A104" s="13" t="inlineStr">
        <is>
          <t>Indicateurs de synthèse</t>
        </is>
      </c>
      <c r="B104" s="13" t="inlineStr">
        <is>
          <t>Nombre total d’articles</t>
        </is>
      </c>
      <c r="C104" s="14" t="n"/>
      <c r="D104" s="13" t="inlineStr">
        <is>
          <t>Valeur moyenne unitaire HT</t>
        </is>
      </c>
      <c r="E104" s="14" t="n"/>
      <c r="F104" s="13" t="inlineStr">
        <is>
          <t>Valeur totale du parc HT</t>
        </is>
      </c>
      <c r="G104" s="14" t="n"/>
      <c r="H104" s="13" t="inlineStr">
        <is>
          <t>% de matériel en bon état</t>
        </is>
      </c>
      <c r="I104" s="14" t="n"/>
      <c r="J104" s="13" t="inlineStr">
        <is>
          <t>Matériels à contrôler</t>
        </is>
      </c>
    </row>
    <row r="105">
      <c r="A105" s="15" t="inlineStr">
        <is>
          <t>Portée : lignes 2 à 101</t>
        </is>
      </c>
      <c r="B105" s="16">
        <f>SUM($K$2:$K$101)</f>
        <v/>
      </c>
      <c r="C105" s="15" t="n"/>
      <c r="D105" s="17">
        <f>IFERROR(AVERAGE($L$2:$L$101),0)</f>
        <v/>
      </c>
      <c r="E105" s="15" t="n"/>
      <c r="F105" s="17">
        <f>SUM($M$2:$M$101)</f>
        <v/>
      </c>
      <c r="G105" s="15" t="n"/>
      <c r="H105" s="18">
        <f>IFERROR(COUNTIF($J$2:$J$101,"Bon état")/COUNTA($J$2:$J$101),0)</f>
        <v/>
      </c>
      <c r="I105" s="15" t="n"/>
      <c r="J105" s="16">
        <f>COUNTIF($P$2:$P$101,"À contrôler")</f>
        <v/>
      </c>
    </row>
  </sheetData>
  <autoFilter ref="A1:S101"/>
  <conditionalFormatting sqref="J2:J101">
    <cfRule type="expression" priority="1" dxfId="0" stopIfTrue="1">
      <formula>OR($J2="À réparer",$J2="Hors service")</formula>
    </cfRule>
    <cfRule type="expression" priority="2" dxfId="1">
      <formula>$J2="Bon état"</formula>
    </cfRule>
  </conditionalFormatting>
  <conditionalFormatting sqref="P2:P101">
    <cfRule type="expression" priority="3" dxfId="0" stopIfTrue="1">
      <formula>$P2="À contrôler"</formula>
    </cfRule>
  </conditionalFormatting>
  <conditionalFormatting sqref="R2:R101">
    <cfRule type="expression" priority="4" dxfId="0" stopIfTrue="1">
      <formula>AND($R2&lt;&gt;"",$R2&lt;TODAY())</formula>
    </cfRule>
  </conditionalFormatting>
  <conditionalFormatting sqref="M2:M101">
    <cfRule type="cellIs" priority="5" operator="greaterThan" dxfId="1">
      <formula>0</formula>
    </cfRule>
  </conditionalFormatting>
  <conditionalFormatting sqref="O2:O101">
    <cfRule type="cellIs" priority="6" operator="greaterThan" dxfId="1">
      <formula>0</formula>
    </cfRule>
  </conditionalFormatting>
  <dataValidations count="5">
    <dataValidation sqref="B2:B101" showErrorMessage="1" showInputMessage="1" allowBlank="1" type="list">
      <formula1>'Paramètres'!$A$3:$A$8</formula1>
    </dataValidation>
    <dataValidation sqref="J2:J101" showErrorMessage="1" showInputMessage="1" allowBlank="1" type="list">
      <formula1>'Paramètres'!$D$3:$D$6</formula1>
    </dataValidation>
    <dataValidation sqref="N2:N101" showErrorMessage="1" showInputMessage="1" allowBlank="1" type="list">
      <formula1>'Paramètres'!$G$3:$G$5</formula1>
    </dataValidation>
    <dataValidation sqref="H2:H101" showErrorMessage="1" showInputMessage="1" allowBlank="1" type="list">
      <formula1>'Paramètres'!$J$3:$J$12</formula1>
    </dataValidation>
    <dataValidation sqref="I2:I101" showErrorMessage="1" showInputMessage="1" allowBlank="1" type="list">
      <formula1>'Paramètres'!$M$3:$M$12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FF6B4A"/>
    <outlinePr summaryBelow="1" summaryRight="1"/>
    <pageSetUpPr/>
  </sheetPr>
  <dimension ref="A1:J42"/>
  <sheetViews>
    <sheetView showGridLines="0" workbookViewId="0">
      <selection activeCell="A1" sqref="A1"/>
    </sheetView>
  </sheetViews>
  <sheetFormatPr baseColWidth="8" defaultRowHeight="15"/>
  <cols>
    <col width="24" customWidth="1" min="1" max="1"/>
    <col width="31" customWidth="1" min="2" max="2"/>
    <col width="14" customWidth="1" min="3" max="3"/>
    <col width="19" customWidth="1" min="4" max="4"/>
    <col width="4" customWidth="1" min="5" max="5"/>
    <col width="4" customWidth="1" min="6" max="6"/>
    <col width="16" customWidth="1" min="7" max="7"/>
    <col width="16" customWidth="1" min="8" max="8"/>
    <col width="16" customWidth="1" min="9" max="9"/>
    <col width="16" customWidth="1" min="10" max="10"/>
  </cols>
  <sheetData>
    <row r="1" ht="28" customHeight="1">
      <c r="A1" s="19" t="inlineStr">
        <is>
          <t>Tableau de bord — Parc matériel</t>
        </is>
      </c>
    </row>
    <row r="2">
      <c r="A2" s="13" t="inlineStr">
        <is>
          <t>Indicateurs clés</t>
        </is>
      </c>
      <c r="B2" s="20" t="n"/>
      <c r="C2" s="20" t="n"/>
      <c r="D2" s="20" t="n"/>
      <c r="E2" s="20" t="n"/>
      <c r="F2" s="20" t="n"/>
      <c r="G2" s="20" t="n"/>
      <c r="H2" s="20" t="n"/>
      <c r="I2" s="20" t="n"/>
      <c r="J2" s="20" t="n"/>
    </row>
    <row r="3">
      <c r="A3" s="21" t="inlineStr">
        <is>
          <t>Nombre de références</t>
        </is>
      </c>
      <c r="B3" s="22">
        <f>COUNTIF('Inventaire'!$A$2:$A$101,"&lt;&gt;")</f>
        <v/>
      </c>
    </row>
    <row r="4">
      <c r="A4" s="21" t="inlineStr">
        <is>
          <t>Quantité totale en stock</t>
        </is>
      </c>
      <c r="B4" s="22">
        <f>SUM('Inventaire'!$K$2:$K$101)</f>
        <v/>
      </c>
    </row>
    <row r="5">
      <c r="A5" s="21" t="inlineStr">
        <is>
          <t>Valeur totale HT</t>
        </is>
      </c>
      <c r="B5" s="23">
        <f>SUM('Inventaire'!$M$2:$M$101)</f>
        <v/>
      </c>
    </row>
    <row r="6">
      <c r="A6" s="21" t="inlineStr">
        <is>
          <t>Valeur totale TTC</t>
        </is>
      </c>
      <c r="B6" s="23">
        <f>SUM('Inventaire'!$O$2:$O$101)</f>
        <v/>
      </c>
    </row>
    <row r="7">
      <c r="A7" s="21" t="inlineStr">
        <is>
          <t>Valeur moyenne par matériel</t>
        </is>
      </c>
      <c r="B7" s="23">
        <f>IFERROR(AVERAGE('Inventaire'!$M$2:$M$101),0)</f>
        <v/>
      </c>
    </row>
    <row r="8">
      <c r="A8" s="21" t="inlineStr">
        <is>
          <t>Pourcentage en bon état</t>
        </is>
      </c>
      <c r="B8" s="24">
        <f>IFERROR(COUNTIF('Inventaire'!$J$2:$J$101,"Bon état")/COUNTIF('Inventaire'!$A$2:$A$101,"&lt;&gt;"),0)</f>
        <v/>
      </c>
    </row>
    <row r="9">
      <c r="A9" s="21" t="inlineStr">
        <is>
          <t>À contrôler ou hors service</t>
        </is>
      </c>
      <c r="B9" s="25">
        <f>COUNTIF('Inventaire'!$P$2:$P$101,"À contrôler")+COUNTIF('Inventaire'!$J$2:$J$101,"Hors service")-COUNTIFS('Inventaire'!$P$2:$P$101,"À contrôler",'Inventaire'!$J$2:$J$101,"Hors service")</f>
        <v/>
      </c>
    </row>
    <row r="14">
      <c r="A14" s="1" t="inlineStr">
        <is>
          <t>Catégorie</t>
        </is>
      </c>
      <c r="B14" s="1" t="inlineStr">
        <is>
          <t>Description</t>
        </is>
      </c>
      <c r="C14" s="1" t="inlineStr">
        <is>
          <t>Quantité</t>
        </is>
      </c>
      <c r="D14" s="1" t="inlineStr">
        <is>
          <t>Valeur totale HT</t>
        </is>
      </c>
    </row>
    <row r="15">
      <c r="A15" s="26" t="inlineStr">
        <is>
          <t>Informatique</t>
        </is>
      </c>
      <c r="B15" s="26">
        <f>IFERROR(VLOOKUP($A15,'Paramètres'!$A$3:$B$8,2,FALSE),"Non renseigné")</f>
        <v/>
      </c>
      <c r="C15" s="27">
        <f>SUMIF('Inventaire'!$B$2:$B$101,$A15,'Inventaire'!$K$2:$K$101)</f>
        <v/>
      </c>
      <c r="D15" s="28">
        <f>SUMIF('Inventaire'!$B$2:$B$101,$A15,'Inventaire'!$M$2:$M$101)</f>
        <v/>
      </c>
    </row>
    <row r="16">
      <c r="A16" s="29" t="inlineStr">
        <is>
          <t>Mobilier</t>
        </is>
      </c>
      <c r="B16" s="29">
        <f>IFERROR(VLOOKUP($A16,'Paramètres'!$A$3:$B$8,2,FALSE),"Non renseigné")</f>
        <v/>
      </c>
      <c r="C16" s="30">
        <f>SUMIF('Inventaire'!$B$2:$B$101,$A16,'Inventaire'!$K$2:$K$101)</f>
        <v/>
      </c>
      <c r="D16" s="31">
        <f>SUMIF('Inventaire'!$B$2:$B$101,$A16,'Inventaire'!$M$2:$M$101)</f>
        <v/>
      </c>
    </row>
    <row r="17">
      <c r="A17" s="26" t="inlineStr">
        <is>
          <t>Réseau</t>
        </is>
      </c>
      <c r="B17" s="26">
        <f>IFERROR(VLOOKUP($A17,'Paramètres'!$A$3:$B$8,2,FALSE),"Non renseigné")</f>
        <v/>
      </c>
      <c r="C17" s="27">
        <f>SUMIF('Inventaire'!$B$2:$B$101,$A17,'Inventaire'!$K$2:$K$101)</f>
        <v/>
      </c>
      <c r="D17" s="28">
        <f>SUMIF('Inventaire'!$B$2:$B$101,$A17,'Inventaire'!$M$2:$M$101)</f>
        <v/>
      </c>
    </row>
    <row r="18">
      <c r="A18" s="29" t="inlineStr">
        <is>
          <t>Téléphonie</t>
        </is>
      </c>
      <c r="B18" s="29">
        <f>IFERROR(VLOOKUP($A18,'Paramètres'!$A$3:$B$8,2,FALSE),"Non renseigné")</f>
        <v/>
      </c>
      <c r="C18" s="30">
        <f>SUMIF('Inventaire'!$B$2:$B$101,$A18,'Inventaire'!$K$2:$K$101)</f>
        <v/>
      </c>
      <c r="D18" s="31">
        <f>SUMIF('Inventaire'!$B$2:$B$101,$A18,'Inventaire'!$M$2:$M$101)</f>
        <v/>
      </c>
    </row>
    <row r="19">
      <c r="A19" s="26" t="inlineStr">
        <is>
          <t>Impression</t>
        </is>
      </c>
      <c r="B19" s="26">
        <f>IFERROR(VLOOKUP($A19,'Paramètres'!$A$3:$B$8,2,FALSE),"Non renseigné")</f>
        <v/>
      </c>
      <c r="C19" s="27">
        <f>SUMIF('Inventaire'!$B$2:$B$101,$A19,'Inventaire'!$K$2:$K$101)</f>
        <v/>
      </c>
      <c r="D19" s="28">
        <f>SUMIF('Inventaire'!$B$2:$B$101,$A19,'Inventaire'!$M$2:$M$101)</f>
        <v/>
      </c>
    </row>
    <row r="20">
      <c r="A20" s="29" t="inlineStr">
        <is>
          <t>Audiovisuel</t>
        </is>
      </c>
      <c r="B20" s="29">
        <f>IFERROR(VLOOKUP($A20,'Paramètres'!$A$3:$B$8,2,FALSE),"Non renseigné")</f>
        <v/>
      </c>
      <c r="C20" s="30">
        <f>SUMIF('Inventaire'!$B$2:$B$101,$A20,'Inventaire'!$K$2:$K$101)</f>
        <v/>
      </c>
      <c r="D20" s="31">
        <f>SUMIF('Inventaire'!$B$2:$B$101,$A20,'Inventaire'!$M$2:$M$101)</f>
        <v/>
      </c>
    </row>
    <row r="24">
      <c r="A24" s="1" t="inlineStr">
        <is>
          <t>État</t>
        </is>
      </c>
      <c r="B24" s="1" t="inlineStr">
        <is>
          <t>Description</t>
        </is>
      </c>
      <c r="C24" s="1" t="inlineStr">
        <is>
          <t>Quantité</t>
        </is>
      </c>
    </row>
    <row r="25">
      <c r="A25" s="26" t="inlineStr">
        <is>
          <t>Bon état</t>
        </is>
      </c>
      <c r="B25" s="26">
        <f>IFERROR(VLOOKUP($A25,'Paramètres'!$D$3:$E$6,2,FALSE),"Non renseigné")</f>
        <v/>
      </c>
      <c r="C25" s="27">
        <f>SUMIF('Inventaire'!$J$2:$J$101,$A25,'Inventaire'!$K$2:$K$101)</f>
        <v/>
      </c>
    </row>
    <row r="26">
      <c r="A26" s="29" t="inlineStr">
        <is>
          <t>À contrôler</t>
        </is>
      </c>
      <c r="B26" s="29">
        <f>IFERROR(VLOOKUP($A26,'Paramètres'!$D$3:$E$6,2,FALSE),"Non renseigné")</f>
        <v/>
      </c>
      <c r="C26" s="30">
        <f>SUMIF('Inventaire'!$J$2:$J$101,$A26,'Inventaire'!$K$2:$K$101)</f>
        <v/>
      </c>
    </row>
    <row r="27">
      <c r="A27" s="26" t="inlineStr">
        <is>
          <t>À réparer</t>
        </is>
      </c>
      <c r="B27" s="26">
        <f>IFERROR(VLOOKUP($A27,'Paramètres'!$D$3:$E$6,2,FALSE),"Non renseigné")</f>
        <v/>
      </c>
      <c r="C27" s="27">
        <f>SUMIF('Inventaire'!$J$2:$J$101,$A27,'Inventaire'!$K$2:$K$101)</f>
        <v/>
      </c>
    </row>
    <row r="28">
      <c r="A28" s="29" t="inlineStr">
        <is>
          <t>Hors service</t>
        </is>
      </c>
      <c r="B28" s="29">
        <f>IFERROR(VLOOKUP($A28,'Paramètres'!$D$3:$E$6,2,FALSE),"Non renseigné")</f>
        <v/>
      </c>
      <c r="C28" s="30">
        <f>SUMIF('Inventaire'!$J$2:$J$101,$A28,'Inventaire'!$K$2:$K$101)</f>
        <v/>
      </c>
    </row>
    <row r="32">
      <c r="A32" s="1" t="inlineStr">
        <is>
          <t>Site / ville</t>
        </is>
      </c>
      <c r="B32" s="1" t="inlineStr">
        <is>
          <t>Description</t>
        </is>
      </c>
      <c r="C32" s="1" t="inlineStr">
        <is>
          <t>Valeur totale HT</t>
        </is>
      </c>
    </row>
    <row r="33">
      <c r="A33" s="26" t="inlineStr">
        <is>
          <t>Paris</t>
        </is>
      </c>
      <c r="B33" s="26">
        <f>IFERROR(VLOOKUP($A33,'Paramètres'!$J$3:$K$12,2,FALSE),"Non renseigné")</f>
        <v/>
      </c>
      <c r="C33" s="28">
        <f>SUMIF('Inventaire'!$H$2:$H$101,$A33,'Inventaire'!$M$2:$M$101)</f>
        <v/>
      </c>
    </row>
    <row r="34">
      <c r="A34" s="29" t="inlineStr">
        <is>
          <t>Lyon</t>
        </is>
      </c>
      <c r="B34" s="29">
        <f>IFERROR(VLOOKUP($A34,'Paramètres'!$J$3:$K$12,2,FALSE),"Non renseigné")</f>
        <v/>
      </c>
      <c r="C34" s="31">
        <f>SUMIF('Inventaire'!$H$2:$H$101,$A34,'Inventaire'!$M$2:$M$101)</f>
        <v/>
      </c>
    </row>
    <row r="35">
      <c r="A35" s="26" t="inlineStr">
        <is>
          <t>Marseille</t>
        </is>
      </c>
      <c r="B35" s="26">
        <f>IFERROR(VLOOKUP($A35,'Paramètres'!$J$3:$K$12,2,FALSE),"Non renseigné")</f>
        <v/>
      </c>
      <c r="C35" s="28">
        <f>SUMIF('Inventaire'!$H$2:$H$101,$A35,'Inventaire'!$M$2:$M$101)</f>
        <v/>
      </c>
    </row>
    <row r="36">
      <c r="A36" s="29" t="inlineStr">
        <is>
          <t>Toulouse</t>
        </is>
      </c>
      <c r="B36" s="29">
        <f>IFERROR(VLOOKUP($A36,'Paramètres'!$J$3:$K$12,2,FALSE),"Non renseigné")</f>
        <v/>
      </c>
      <c r="C36" s="31">
        <f>SUMIF('Inventaire'!$H$2:$H$101,$A36,'Inventaire'!$M$2:$M$101)</f>
        <v/>
      </c>
    </row>
    <row r="37">
      <c r="A37" s="26" t="inlineStr">
        <is>
          <t>Bordeaux</t>
        </is>
      </c>
      <c r="B37" s="26">
        <f>IFERROR(VLOOKUP($A37,'Paramètres'!$J$3:$K$12,2,FALSE),"Non renseigné")</f>
        <v/>
      </c>
      <c r="C37" s="28">
        <f>SUMIF('Inventaire'!$H$2:$H$101,$A37,'Inventaire'!$M$2:$M$101)</f>
        <v/>
      </c>
    </row>
    <row r="38">
      <c r="A38" s="29" t="inlineStr">
        <is>
          <t>Lille</t>
        </is>
      </c>
      <c r="B38" s="29">
        <f>IFERROR(VLOOKUP($A38,'Paramètres'!$J$3:$K$12,2,FALSE),"Non renseigné")</f>
        <v/>
      </c>
      <c r="C38" s="31">
        <f>SUMIF('Inventaire'!$H$2:$H$101,$A38,'Inventaire'!$M$2:$M$101)</f>
        <v/>
      </c>
    </row>
    <row r="39">
      <c r="A39" s="26" t="inlineStr">
        <is>
          <t>Nantes</t>
        </is>
      </c>
      <c r="B39" s="26">
        <f>IFERROR(VLOOKUP($A39,'Paramètres'!$J$3:$K$12,2,FALSE),"Non renseigné")</f>
        <v/>
      </c>
      <c r="C39" s="28">
        <f>SUMIF('Inventaire'!$H$2:$H$101,$A39,'Inventaire'!$M$2:$M$101)</f>
        <v/>
      </c>
    </row>
    <row r="40">
      <c r="A40" s="29" t="inlineStr">
        <is>
          <t>Strasbourg</t>
        </is>
      </c>
      <c r="B40" s="29">
        <f>IFERROR(VLOOKUP($A40,'Paramètres'!$J$3:$K$12,2,FALSE),"Non renseigné")</f>
        <v/>
      </c>
      <c r="C40" s="31">
        <f>SUMIF('Inventaire'!$H$2:$H$101,$A40,'Inventaire'!$M$2:$M$101)</f>
        <v/>
      </c>
    </row>
    <row r="41">
      <c r="A41" s="26" t="inlineStr">
        <is>
          <t>Nice</t>
        </is>
      </c>
      <c r="B41" s="26">
        <f>IFERROR(VLOOKUP($A41,'Paramètres'!$J$3:$K$12,2,FALSE),"Non renseigné")</f>
        <v/>
      </c>
      <c r="C41" s="28">
        <f>SUMIF('Inventaire'!$H$2:$H$101,$A41,'Inventaire'!$M$2:$M$101)</f>
        <v/>
      </c>
    </row>
    <row r="42">
      <c r="A42" s="29" t="inlineStr">
        <is>
          <t>Rennes</t>
        </is>
      </c>
      <c r="B42" s="29">
        <f>IFERROR(VLOOKUP($A42,'Paramètres'!$J$3:$K$12,2,FALSE),"Non renseigné")</f>
        <v/>
      </c>
      <c r="C42" s="31">
        <f>SUMIF('Inventaire'!$H$2:$H$101,$A42,'Inventaire'!$M$2:$M$101)</f>
        <v/>
      </c>
    </row>
  </sheetData>
  <mergeCells count="1">
    <mergeCell ref="A1:J1"/>
  </mergeCells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tabColor rgb="005D3BC4"/>
    <outlinePr summaryBelow="1" summaryRight="1"/>
    <pageSetUpPr/>
  </sheetPr>
  <dimension ref="A1:M12"/>
  <sheetViews>
    <sheetView showGridLines="0" workbookViewId="0">
      <selection activeCell="A1" sqref="A1"/>
    </sheetView>
  </sheetViews>
  <sheetFormatPr baseColWidth="8" defaultRowHeight="15"/>
  <cols>
    <col width="19" customWidth="1" min="1" max="1"/>
    <col width="29" customWidth="1" min="2" max="2"/>
    <col width="3" customWidth="1" min="3" max="3"/>
    <col width="18" customWidth="1" min="4" max="4"/>
    <col width="30" customWidth="1" min="5" max="5"/>
    <col width="3" customWidth="1" min="6" max="6"/>
    <col width="14" customWidth="1" min="7" max="7"/>
    <col width="3" customWidth="1" min="8" max="8"/>
    <col width="3" customWidth="1" min="9" max="9"/>
    <col width="16" customWidth="1" min="10" max="10"/>
    <col width="20" customWidth="1" min="11" max="11"/>
    <col width="3" customWidth="1" min="12" max="12"/>
    <col width="16" customWidth="1" min="13" max="13"/>
  </cols>
  <sheetData>
    <row r="1" ht="28" customHeight="1">
      <c r="A1" s="19" t="inlineStr">
        <is>
          <t>Paramètres et listes de référence</t>
        </is>
      </c>
    </row>
    <row r="2">
      <c r="A2" s="13" t="inlineStr">
        <is>
          <t>Catégories</t>
        </is>
      </c>
      <c r="B2" s="13" t="inlineStr">
        <is>
          <t>Description</t>
        </is>
      </c>
      <c r="D2" s="13" t="inlineStr">
        <is>
          <t>États</t>
        </is>
      </c>
      <c r="E2" s="13" t="inlineStr">
        <is>
          <t>Description</t>
        </is>
      </c>
      <c r="G2" s="13" t="inlineStr">
        <is>
          <t>Taux de TVA</t>
        </is>
      </c>
      <c r="J2" s="13" t="inlineStr">
        <is>
          <t>Villes</t>
        </is>
      </c>
      <c r="K2" s="13" t="inlineStr">
        <is>
          <t>Description</t>
        </is>
      </c>
      <c r="M2" s="13" t="inlineStr">
        <is>
          <t>Responsables</t>
        </is>
      </c>
    </row>
    <row r="3">
      <c r="A3" s="2" t="inlineStr">
        <is>
          <t>Informatique</t>
        </is>
      </c>
      <c r="B3" s="2" t="inlineStr">
        <is>
          <t>Équipements informatiques</t>
        </is>
      </c>
      <c r="D3" s="2" t="inlineStr">
        <is>
          <t>Bon état</t>
        </is>
      </c>
      <c r="E3" s="2" t="inlineStr">
        <is>
          <t>Utilisable sans action</t>
        </is>
      </c>
      <c r="G3" s="32" t="n">
        <v>0.2</v>
      </c>
      <c r="J3" s="2" t="inlineStr">
        <is>
          <t>Paris</t>
        </is>
      </c>
      <c r="K3" s="2" t="inlineStr">
        <is>
          <t>Site de Paris</t>
        </is>
      </c>
      <c r="M3" s="2" t="inlineStr">
        <is>
          <t>Camille</t>
        </is>
      </c>
    </row>
    <row r="4">
      <c r="A4" s="2" t="inlineStr">
        <is>
          <t>Mobilier</t>
        </is>
      </c>
      <c r="B4" s="2" t="inlineStr">
        <is>
          <t>Mobilier et postes de travail</t>
        </is>
      </c>
      <c r="D4" s="2" t="inlineStr">
        <is>
          <t>À contrôler</t>
        </is>
      </c>
      <c r="E4" s="2" t="inlineStr">
        <is>
          <t>Contrôle requis ou planifié</t>
        </is>
      </c>
      <c r="G4" s="32" t="n">
        <v>0.1</v>
      </c>
      <c r="J4" s="2" t="inlineStr">
        <is>
          <t>Lyon</t>
        </is>
      </c>
      <c r="K4" s="2" t="inlineStr">
        <is>
          <t>Site de Lyon</t>
        </is>
      </c>
      <c r="M4" s="2" t="inlineStr">
        <is>
          <t>Lucas</t>
        </is>
      </c>
    </row>
    <row r="5">
      <c r="A5" s="2" t="inlineStr">
        <is>
          <t>Réseau</t>
        </is>
      </c>
      <c r="B5" s="2" t="inlineStr">
        <is>
          <t>Équipements réseau</t>
        </is>
      </c>
      <c r="D5" s="2" t="inlineStr">
        <is>
          <t>À réparer</t>
        </is>
      </c>
      <c r="E5" s="2" t="inlineStr">
        <is>
          <t>Réparation à organiser</t>
        </is>
      </c>
      <c r="G5" s="32" t="n">
        <v>0.055</v>
      </c>
      <c r="J5" s="2" t="inlineStr">
        <is>
          <t>Marseille</t>
        </is>
      </c>
      <c r="K5" s="2" t="inlineStr">
        <is>
          <t>Site de Marseille</t>
        </is>
      </c>
      <c r="M5" s="2" t="inlineStr">
        <is>
          <t>Emma</t>
        </is>
      </c>
    </row>
    <row r="6">
      <c r="A6" s="2" t="inlineStr">
        <is>
          <t>Téléphonie</t>
        </is>
      </c>
      <c r="B6" s="2" t="inlineStr">
        <is>
          <t>Téléphones et smartphones</t>
        </is>
      </c>
      <c r="D6" s="2" t="inlineStr">
        <is>
          <t>Hors service</t>
        </is>
      </c>
      <c r="E6" s="2" t="inlineStr">
        <is>
          <t>Matériel indisponible</t>
        </is>
      </c>
      <c r="G6" s="2" t="n"/>
      <c r="J6" s="2" t="inlineStr">
        <is>
          <t>Toulouse</t>
        </is>
      </c>
      <c r="K6" s="2" t="inlineStr">
        <is>
          <t>Site de Toulouse</t>
        </is>
      </c>
      <c r="M6" s="2" t="inlineStr">
        <is>
          <t>Hugo</t>
        </is>
      </c>
    </row>
    <row r="7">
      <c r="A7" s="2" t="inlineStr">
        <is>
          <t>Impression</t>
        </is>
      </c>
      <c r="B7" s="2" t="inlineStr">
        <is>
          <t>Imprimantes et périphériques</t>
        </is>
      </c>
      <c r="D7" s="2" t="n"/>
      <c r="E7" s="2" t="n"/>
      <c r="G7" s="2" t="n"/>
      <c r="J7" s="2" t="inlineStr">
        <is>
          <t>Bordeaux</t>
        </is>
      </c>
      <c r="K7" s="2" t="inlineStr">
        <is>
          <t>Site de Bordeaux</t>
        </is>
      </c>
      <c r="M7" s="2" t="inlineStr">
        <is>
          <t>Léa</t>
        </is>
      </c>
    </row>
    <row r="8">
      <c r="A8" s="2" t="inlineStr">
        <is>
          <t>Audiovisuel</t>
        </is>
      </c>
      <c r="B8" s="2" t="inlineStr">
        <is>
          <t>Matériel de présentation</t>
        </is>
      </c>
      <c r="D8" s="2" t="n"/>
      <c r="E8" s="2" t="n"/>
      <c r="G8" s="2" t="n"/>
      <c r="J8" s="2" t="inlineStr">
        <is>
          <t>Lille</t>
        </is>
      </c>
      <c r="K8" s="2" t="inlineStr">
        <is>
          <t>Site de Lille</t>
        </is>
      </c>
      <c r="M8" s="2" t="inlineStr">
        <is>
          <t>Louis</t>
        </is>
      </c>
    </row>
    <row r="9">
      <c r="A9" s="2" t="n"/>
      <c r="B9" s="2" t="n"/>
      <c r="D9" s="2" t="n"/>
      <c r="E9" s="2" t="n"/>
      <c r="G9" s="2" t="n"/>
      <c r="J9" s="2" t="inlineStr">
        <is>
          <t>Nantes</t>
        </is>
      </c>
      <c r="K9" s="2" t="inlineStr">
        <is>
          <t>Site de Nantes</t>
        </is>
      </c>
      <c r="M9" s="2" t="inlineStr">
        <is>
          <t>Chloé</t>
        </is>
      </c>
    </row>
    <row r="10">
      <c r="A10" s="2" t="n"/>
      <c r="B10" s="2" t="n"/>
      <c r="D10" s="2" t="n"/>
      <c r="E10" s="2" t="n"/>
      <c r="G10" s="2" t="n"/>
      <c r="J10" s="2" t="inlineStr">
        <is>
          <t>Strasbourg</t>
        </is>
      </c>
      <c r="K10" s="2" t="inlineStr">
        <is>
          <t>Site de Strasbourg</t>
        </is>
      </c>
      <c r="M10" s="2" t="inlineStr">
        <is>
          <t>Nathan</t>
        </is>
      </c>
    </row>
    <row r="11">
      <c r="A11" s="2" t="n"/>
      <c r="B11" s="2" t="n"/>
      <c r="D11" s="2" t="n"/>
      <c r="E11" s="2" t="n"/>
      <c r="G11" s="2" t="n"/>
      <c r="J11" s="2" t="inlineStr">
        <is>
          <t>Nice</t>
        </is>
      </c>
      <c r="K11" s="2" t="inlineStr">
        <is>
          <t>Site de Nice</t>
        </is>
      </c>
      <c r="M11" s="2" t="inlineStr">
        <is>
          <t>Manon</t>
        </is>
      </c>
    </row>
    <row r="12">
      <c r="A12" s="2" t="n"/>
      <c r="B12" s="2" t="n"/>
      <c r="D12" s="2" t="n"/>
      <c r="E12" s="2" t="n"/>
      <c r="G12" s="2" t="n"/>
      <c r="J12" s="2" t="inlineStr">
        <is>
          <t>Rennes</t>
        </is>
      </c>
      <c r="K12" s="2" t="inlineStr">
        <is>
          <t>Site de Rennes</t>
        </is>
      </c>
      <c r="M12" s="2" t="inlineStr">
        <is>
          <t>Théo</t>
        </is>
      </c>
    </row>
  </sheetData>
  <mergeCells count="1">
    <mergeCell ref="A1:M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tabColor rgb="00FF6B4A"/>
    <outlinePr summaryBelow="1" summaryRight="1"/>
    <pageSetUpPr/>
  </sheetPr>
  <dimension ref="A1:C29"/>
  <sheetViews>
    <sheetView showGridLines="0" workbookViewId="0">
      <selection activeCell="A1" sqref="A1"/>
    </sheetView>
  </sheetViews>
  <sheetFormatPr baseColWidth="8" defaultRowHeight="15"/>
  <cols>
    <col width="27" customWidth="1" min="1" max="1"/>
    <col width="46" customWidth="1" min="2" max="2"/>
    <col width="38" customWidth="1" min="3" max="3"/>
  </cols>
  <sheetData>
    <row r="1" ht="28" customHeight="1">
      <c r="A1" s="19" t="inlineStr">
        <is>
          <t>Mode d’emploi — Fiche inventaire matériel</t>
        </is>
      </c>
    </row>
    <row r="3">
      <c r="A3" s="13" t="inlineStr">
        <is>
          <t>Feuille</t>
        </is>
      </c>
      <c r="B3" s="13" t="inlineStr">
        <is>
          <t>Objectif</t>
        </is>
      </c>
      <c r="C3" s="13" t="inlineStr">
        <is>
          <t>Consigne</t>
        </is>
      </c>
    </row>
    <row r="4" ht="42" customHeight="1">
      <c r="A4" s="33" t="inlineStr">
        <is>
          <t>Inventaire</t>
        </is>
      </c>
      <c r="B4" s="33" t="inlineStr">
        <is>
          <t>Suivi opérationnel du parc matériel.</t>
        </is>
      </c>
      <c r="C4" s="33" t="inlineStr">
        <is>
          <t>Saisir les informations dans les cellules jaunes. Les colonnes de valeur, de statut et de prochain contrôle se calculent automatiquement jusqu’à la ligne 101.</t>
        </is>
      </c>
    </row>
    <row r="5" ht="42" customHeight="1">
      <c r="A5" s="34" t="inlineStr">
        <is>
          <t>Tableau de bord</t>
        </is>
      </c>
      <c r="B5" s="34" t="inlineStr">
        <is>
          <t>Pilotage synthétique du parc.</t>
        </is>
      </c>
      <c r="C5" s="34" t="inlineStr">
        <is>
          <t>Consulter les indicateurs, les répartitions et les graphiques. Les calculs prennent en compte toute la plage préparée de l’inventaire.</t>
        </is>
      </c>
    </row>
    <row r="6" ht="42" customHeight="1">
      <c r="A6" s="33" t="inlineStr">
        <is>
          <t>Paramètres</t>
        </is>
      </c>
      <c r="B6" s="33" t="inlineStr">
        <is>
          <t>Listes de référence.</t>
        </is>
      </c>
      <c r="C6" s="33" t="inlineStr">
        <is>
          <t>Adapter les catégories, états, taux de TVA, villes et responsables selon les besoins de la PME.</t>
        </is>
      </c>
    </row>
    <row r="7" ht="42" customHeight="1">
      <c r="A7" s="34" t="inlineStr">
        <is>
          <t>Mode d’emploi</t>
        </is>
      </c>
      <c r="B7" s="34" t="inlineStr">
        <is>
          <t>Aide à l’utilisation du classeur.</t>
        </is>
      </c>
      <c r="C7" s="34" t="inlineStr">
        <is>
          <t>Conserver cette feuille comme référence pour garantir une saisie homogène.</t>
        </is>
      </c>
    </row>
    <row r="10">
      <c r="A10" s="1" t="inlineStr">
        <is>
          <t>Colonne Inventaire</t>
        </is>
      </c>
      <c r="B10" s="1" t="inlineStr">
        <is>
          <t>Utilisation</t>
        </is>
      </c>
      <c r="C10" s="1" t="inlineStr">
        <is>
          <t>Type de saisie</t>
        </is>
      </c>
    </row>
    <row r="11" ht="32" customHeight="1">
      <c r="A11" s="33" t="inlineStr">
        <is>
          <t>ID matériel</t>
        </is>
      </c>
      <c r="B11" s="33" t="inlineStr">
        <is>
          <t>Identifiant unique du matériel.</t>
        </is>
      </c>
      <c r="C11" s="33" t="inlineStr">
        <is>
          <t>Saisie libre, par exemple MAT-2026-010.</t>
        </is>
      </c>
    </row>
    <row r="12" ht="32" customHeight="1">
      <c r="A12" s="34" t="inlineStr">
        <is>
          <t>Catégorie</t>
        </is>
      </c>
      <c r="B12" s="34" t="inlineStr">
        <is>
          <t>Famille principale du matériel.</t>
        </is>
      </c>
      <c r="C12" s="34" t="inlineStr">
        <is>
          <t>Liste déroulante.</t>
        </is>
      </c>
    </row>
    <row r="13" ht="32" customHeight="1">
      <c r="A13" s="33" t="inlineStr">
        <is>
          <t>Désignation</t>
        </is>
      </c>
      <c r="B13" s="33" t="inlineStr">
        <is>
          <t>Nature précise du matériel.</t>
        </is>
      </c>
      <c r="C13" s="33" t="inlineStr">
        <is>
          <t>Saisie libre.</t>
        </is>
      </c>
    </row>
    <row r="14" ht="32" customHeight="1">
      <c r="A14" s="34" t="inlineStr">
        <is>
          <t>Marque / modèle</t>
        </is>
      </c>
      <c r="B14" s="34" t="inlineStr">
        <is>
          <t>Constructeur et référence commerciale.</t>
        </is>
      </c>
      <c r="C14" s="34" t="inlineStr">
        <is>
          <t>Saisie libre.</t>
        </is>
      </c>
    </row>
    <row r="15" ht="32" customHeight="1">
      <c r="A15" s="33" t="inlineStr">
        <is>
          <t>Numéro de série</t>
        </is>
      </c>
      <c r="B15" s="33" t="inlineStr">
        <is>
          <t>Référence unique du fabricant.</t>
        </is>
      </c>
      <c r="C15" s="33" t="inlineStr">
        <is>
          <t>Saisie libre.</t>
        </is>
      </c>
    </row>
    <row r="16" ht="32" customHeight="1">
      <c r="A16" s="34" t="inlineStr">
        <is>
          <t>Date d’achat</t>
        </is>
      </c>
      <c r="B16" s="34" t="inlineStr">
        <is>
          <t>Date de facturation ou de mise en service.</t>
        </is>
      </c>
      <c r="C16" s="34" t="inlineStr">
        <is>
          <t>Date au format JJ/MM/AAAA.</t>
        </is>
      </c>
    </row>
    <row r="17" ht="32" customHeight="1">
      <c r="A17" s="33" t="inlineStr">
        <is>
          <t>Fournisseur</t>
        </is>
      </c>
      <c r="B17" s="33" t="inlineStr">
        <is>
          <t>Entreprise ayant fourni le matériel.</t>
        </is>
      </c>
      <c r="C17" s="33" t="inlineStr">
        <is>
          <t>Saisie libre.</t>
        </is>
      </c>
    </row>
    <row r="18" ht="32" customHeight="1">
      <c r="A18" s="34" t="inlineStr">
        <is>
          <t>Site / ville</t>
        </is>
      </c>
      <c r="B18" s="34" t="inlineStr">
        <is>
          <t>Localisation physique du matériel.</t>
        </is>
      </c>
      <c r="C18" s="34" t="inlineStr">
        <is>
          <t>Liste déroulante.</t>
        </is>
      </c>
    </row>
    <row r="19" ht="32" customHeight="1">
      <c r="A19" s="33" t="inlineStr">
        <is>
          <t>Responsable</t>
        </is>
      </c>
      <c r="B19" s="33" t="inlineStr">
        <is>
          <t>Collaborateur responsable du matériel.</t>
        </is>
      </c>
      <c r="C19" s="33" t="inlineStr">
        <is>
          <t>Liste déroulante.</t>
        </is>
      </c>
    </row>
    <row r="20" ht="32" customHeight="1">
      <c r="A20" s="34" t="inlineStr">
        <is>
          <t>État</t>
        </is>
      </c>
      <c r="B20" s="34" t="inlineStr">
        <is>
          <t>Condition opérationnelle du matériel.</t>
        </is>
      </c>
      <c r="C20" s="34" t="inlineStr">
        <is>
          <t>Liste déroulante.</t>
        </is>
      </c>
    </row>
    <row r="21" ht="32" customHeight="1">
      <c r="A21" s="33" t="inlineStr">
        <is>
          <t>Quantité</t>
        </is>
      </c>
      <c r="B21" s="33" t="inlineStr">
        <is>
          <t>Nombre d’unités identiques.</t>
        </is>
      </c>
      <c r="C21" s="33" t="inlineStr">
        <is>
          <t>Valeur numérique.</t>
        </is>
      </c>
    </row>
    <row r="22" ht="32" customHeight="1">
      <c r="A22" s="34" t="inlineStr">
        <is>
          <t>Prix unitaire HT</t>
        </is>
      </c>
      <c r="B22" s="34" t="inlineStr">
        <is>
          <t>Coût d’achat d’une unité hors taxes.</t>
        </is>
      </c>
      <c r="C22" s="34" t="inlineStr">
        <is>
          <t>Montant en euros.</t>
        </is>
      </c>
    </row>
    <row r="23" ht="32" customHeight="1">
      <c r="A23" s="33" t="inlineStr">
        <is>
          <t>Valeur totale HT</t>
        </is>
      </c>
      <c r="B23" s="33" t="inlineStr">
        <is>
          <t>Quantité multipliée par prix unitaire HT.</t>
        </is>
      </c>
      <c r="C23" s="33" t="inlineStr">
        <is>
          <t>Calcul automatique.</t>
        </is>
      </c>
    </row>
    <row r="24" ht="32" customHeight="1">
      <c r="A24" s="34" t="inlineStr">
        <is>
          <t>Taux de TVA</t>
        </is>
      </c>
      <c r="B24" s="34" t="inlineStr">
        <is>
          <t>Taux applicable à la valeur HT.</t>
        </is>
      </c>
      <c r="C24" s="34" t="inlineStr">
        <is>
          <t>Liste déroulante.</t>
        </is>
      </c>
    </row>
    <row r="25" ht="32" customHeight="1">
      <c r="A25" s="33" t="inlineStr">
        <is>
          <t>Valeur TTC</t>
        </is>
      </c>
      <c r="B25" s="33" t="inlineStr">
        <is>
          <t>Valeur totale HT incluant la TVA.</t>
        </is>
      </c>
      <c r="C25" s="33" t="inlineStr">
        <is>
          <t>Calcul automatique.</t>
        </is>
      </c>
    </row>
    <row r="26" ht="32" customHeight="1">
      <c r="A26" s="34" t="inlineStr">
        <is>
          <t>Statut d’inventaire</t>
        </is>
      </c>
      <c r="B26" s="34" t="inlineStr">
        <is>
          <t>Situation du contrôle au regard de la date du jour.</t>
        </is>
      </c>
      <c r="C26" s="34" t="inlineStr">
        <is>
          <t>Calcul automatique.</t>
        </is>
      </c>
    </row>
    <row r="27" ht="32" customHeight="1">
      <c r="A27" s="33" t="inlineStr">
        <is>
          <t>Dernier contrôle</t>
        </is>
      </c>
      <c r="B27" s="33" t="inlineStr">
        <is>
          <t>Date du dernier contrôle ou de la référence de contrôle.</t>
        </is>
      </c>
      <c r="C27" s="33" t="inlineStr">
        <is>
          <t>Date au format JJ/MM/AAAA.</t>
        </is>
      </c>
    </row>
    <row r="28" ht="32" customHeight="1">
      <c r="A28" s="34" t="inlineStr">
        <is>
          <t>Prochain contrôle</t>
        </is>
      </c>
      <c r="B28" s="34" t="inlineStr">
        <is>
          <t>Date calculée à six mois après le dernier contrôle.</t>
        </is>
      </c>
      <c r="C28" s="34" t="inlineStr">
        <is>
          <t>Calcul automatique.</t>
        </is>
      </c>
    </row>
    <row r="29" ht="32" customHeight="1">
      <c r="A29" s="33" t="inlineStr">
        <is>
          <t>Observations</t>
        </is>
      </c>
      <c r="B29" s="33" t="inlineStr">
        <is>
          <t>Informations complémentaires, incident ou action prévue.</t>
        </is>
      </c>
      <c r="C29" s="33" t="inlineStr">
        <is>
          <t>Saisie libre.</t>
        </is>
      </c>
    </row>
  </sheetData>
  <mergeCells count="1">
    <mergeCell ref="A1: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2026-09-07T09:13:03Z</dcterms:created>
  <dcterms:modified xmlns:dcterms="http://purl.org/dc/terms/" xmlns:xsi="http://www.w3.org/2001/XMLSchema-instance" xsi:type="dcterms:W3CDTF">2026-09-07T09:13:03Z</dcterms:modified>
</cp:coreProperties>
</file>