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comptable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'Journal comptable'!$A$1:$P$101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&quot; €&quot;"/>
    <numFmt numFmtId="166" formatCode="0.0%"/>
    <numFmt numFmtId="167" formatCode="yyyy-mm-dd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sz val="10"/>
    </font>
    <font>
      <name val="Aptos"/>
      <b val="1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FFBEB"/>
      </patternFill>
    </fill>
    <fill>
      <patternFill patternType="solid">
        <fgColor rgb="00F1EDFB"/>
      </patternFill>
    </fill>
    <fill>
      <patternFill patternType="solid">
        <fgColor rgb="00FFFFFF"/>
      </patternFill>
    </fill>
    <fill>
      <patternFill patternType="solid">
        <fgColor rgb="00FF6B4A"/>
      </patternFill>
    </fill>
    <fill>
      <patternFill patternType="solid">
        <fgColor rgb="005D3B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DC2626"/>
        </patternFill>
      </fill>
    </dxf>
    <dxf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Recettes et dépenses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bord'!B27</f>
            </strRef>
          </tx>
          <spPr>
            <a:solidFill xmlns:a="http://schemas.openxmlformats.org/drawingml/2006/main">
              <a:srgbClr val="4A2AA5"/>
            </a:solidFill>
            <a:ln xmlns:a="http://schemas.openxmlformats.org/drawingml/2006/main">
              <a:prstDash val="solid"/>
            </a:ln>
          </spPr>
          <cat>
            <numRef>
              <f>'Tableau de bord'!$A$28:$A$39</f>
            </numRef>
          </cat>
          <val>
            <numRef>
              <f>'Tableau de bord'!$B$28:$B$39</f>
            </numRef>
          </val>
        </ser>
        <ser>
          <idx val="1"/>
          <order val="1"/>
          <tx>
            <strRef>
              <f>'Tableau de bord'!C27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prstDash val="solid"/>
            </a:ln>
          </spPr>
          <cat>
            <numRef>
              <f>'Tableau de bord'!$A$28:$A$39</f>
            </numRef>
          </cat>
          <val>
            <numRef>
              <f>'Tableau de bord'!$C$28:$C$39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Période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dépenses par catégorie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bord'!C14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1EDFB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bord'!$A$15:$A$23</f>
            </numRef>
          </cat>
          <val>
            <numRef>
              <f>'Tableau de bord'!$C$15:$C$23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18" customWidth="1" min="4" max="4"/>
    <col width="32" customWidth="1" min="5" max="5"/>
    <col width="28" customWidth="1" min="6" max="6"/>
    <col width="20" customWidth="1" min="7" max="7"/>
    <col width="20" customWidth="1" min="8" max="8"/>
    <col width="16" customWidth="1" min="9" max="9"/>
    <col width="13" customWidth="1" min="10" max="10"/>
    <col width="17" customWidth="1" min="11" max="11"/>
    <col width="20" customWidth="1" min="12" max="12"/>
    <col width="15" customWidth="1" min="13" max="13"/>
    <col width="14" customWidth="1" min="14" max="14"/>
    <col width="19" customWidth="1" min="15" max="15"/>
    <col width="15" customWidth="1" min="16" max="16"/>
  </cols>
  <sheetData>
    <row r="1" ht="32" customHeight="1">
      <c r="A1" s="1" t="inlineStr">
        <is>
          <t>N° écriture</t>
        </is>
      </c>
      <c r="B1" s="1" t="inlineStr">
        <is>
          <t>Date</t>
        </is>
      </c>
      <c r="C1" s="1" t="inlineStr">
        <is>
          <t>Type</t>
        </is>
      </c>
      <c r="D1" s="1" t="inlineStr">
        <is>
          <t>Catégorie</t>
        </is>
      </c>
      <c r="E1" s="1" t="inlineStr">
        <is>
          <t>Libellé</t>
        </is>
      </c>
      <c r="F1" s="1" t="inlineStr">
        <is>
          <t>Tiers</t>
        </is>
      </c>
      <c r="G1" s="1" t="inlineStr">
        <is>
          <t>Mode de paiement</t>
        </is>
      </c>
      <c r="H1" s="1" t="inlineStr">
        <is>
          <t>Compte bancaire</t>
        </is>
      </c>
      <c r="I1" s="1" t="inlineStr">
        <is>
          <t>Montant HT (€)</t>
        </is>
      </c>
      <c r="J1" s="1" t="inlineStr">
        <is>
          <t>TVA (€)</t>
        </is>
      </c>
      <c r="K1" s="1" t="inlineStr">
        <is>
          <t>Montant TTC (€)</t>
        </is>
      </c>
      <c r="L1" s="1" t="inlineStr">
        <is>
          <t>Pièce justificative</t>
        </is>
      </c>
      <c r="M1" s="1" t="inlineStr">
        <is>
          <t>Statut</t>
        </is>
      </c>
      <c r="N1" s="1" t="inlineStr">
        <is>
          <t>Mois</t>
        </is>
      </c>
      <c r="O1" s="1" t="inlineStr">
        <is>
          <t>Solde cumulé (€)</t>
        </is>
      </c>
      <c r="P1" s="1" t="inlineStr">
        <is>
          <t>Contrôle</t>
        </is>
      </c>
    </row>
    <row r="2">
      <c r="A2" s="2" t="inlineStr">
        <is>
          <t>E-2026-001</t>
        </is>
      </c>
      <c r="B2" s="3" t="n">
        <v>46027</v>
      </c>
      <c r="C2" s="4" t="inlineStr">
        <is>
          <t>Recette</t>
        </is>
      </c>
      <c r="D2" s="2" t="inlineStr">
        <is>
          <t>Cotisations</t>
        </is>
      </c>
      <c r="E2" s="2" t="inlineStr">
        <is>
          <t>Cotisation annuelle de Camille Martin</t>
        </is>
      </c>
      <c r="F2" s="2" t="inlineStr">
        <is>
          <t>Camille Martin</t>
        </is>
      </c>
      <c r="G2" s="4" t="inlineStr">
        <is>
          <t>Virement</t>
        </is>
      </c>
      <c r="H2" s="4" t="inlineStr">
        <is>
          <t>Compte courant</t>
        </is>
      </c>
      <c r="I2" s="5" t="n">
        <v>120</v>
      </c>
      <c r="J2" s="5" t="n">
        <v>0</v>
      </c>
      <c r="K2" s="6">
        <f>IF(B2="","",I2+J2)</f>
        <v/>
      </c>
      <c r="L2" s="4" t="inlineStr">
        <is>
          <t>Oui</t>
        </is>
      </c>
      <c r="M2" s="4" t="inlineStr">
        <is>
          <t>Payé</t>
        </is>
      </c>
      <c r="N2" s="7">
        <f>IF(B2="","",MONTH(B2)&amp;"/"&amp;YEAR(B2))</f>
        <v/>
      </c>
      <c r="O2" s="6">
        <f>IF(B2="","",IF(C2="Recette",K2,-K2))</f>
        <v/>
      </c>
      <c r="P2" s="7">
        <f>IFERROR(IF(AND(B2&lt;&gt;"",C2&lt;&gt;"",K2&gt;0),"OK","À vérifier"),"À vérifier")</f>
        <v/>
      </c>
    </row>
    <row r="3">
      <c r="A3" s="2" t="inlineStr">
        <is>
          <t>E-2026-002</t>
        </is>
      </c>
      <c r="B3" s="3" t="n">
        <v>46040</v>
      </c>
      <c r="C3" s="4" t="inlineStr">
        <is>
          <t>Dépense</t>
        </is>
      </c>
      <c r="D3" s="2" t="inlineStr">
        <is>
          <t>Fournitures</t>
        </is>
      </c>
      <c r="E3" s="2" t="inlineStr">
        <is>
          <t>Papeterie</t>
        </is>
      </c>
      <c r="F3" s="2" t="inlineStr">
        <is>
          <t>Bureau Services Paris</t>
        </is>
      </c>
      <c r="G3" s="4" t="inlineStr">
        <is>
          <t>Carte</t>
        </is>
      </c>
      <c r="H3" s="4" t="inlineStr">
        <is>
          <t>Compte courant</t>
        </is>
      </c>
      <c r="I3" s="5" t="n">
        <v>72</v>
      </c>
      <c r="J3" s="5" t="n">
        <v>14.4</v>
      </c>
      <c r="K3" s="8">
        <f>IF(B3="","",I3+J3)</f>
        <v/>
      </c>
      <c r="L3" s="4" t="inlineStr">
        <is>
          <t>Oui</t>
        </is>
      </c>
      <c r="M3" s="4" t="inlineStr">
        <is>
          <t>Payé</t>
        </is>
      </c>
      <c r="N3" s="9">
        <f>IF(B3="","",MONTH(B3)&amp;"/"&amp;YEAR(B3))</f>
        <v/>
      </c>
      <c r="O3" s="8">
        <f>IF(B3="","",SUMIF($C$2:C3,"Recette",$K$2:K3)-SUMIF($C$2:C3,"Dépense",$K$2:K3))</f>
        <v/>
      </c>
      <c r="P3" s="9">
        <f>IFERROR(IF(AND(B3&lt;&gt;"",C3&lt;&gt;"",K3&gt;0),"OK","À vérifier"),"À vérifier")</f>
        <v/>
      </c>
    </row>
    <row r="4">
      <c r="A4" s="2" t="inlineStr">
        <is>
          <t>E-2026-003</t>
        </is>
      </c>
      <c r="B4" s="3" t="n">
        <v>46065</v>
      </c>
      <c r="C4" s="4" t="inlineStr">
        <is>
          <t>Recette</t>
        </is>
      </c>
      <c r="D4" s="2" t="inlineStr">
        <is>
          <t>Subvention</t>
        </is>
      </c>
      <c r="E4" s="2" t="inlineStr">
        <is>
          <t>Subvention municipale</t>
        </is>
      </c>
      <c r="F4" s="2" t="inlineStr">
        <is>
          <t>Ville de Lyon</t>
        </is>
      </c>
      <c r="G4" s="4" t="inlineStr">
        <is>
          <t>Virement</t>
        </is>
      </c>
      <c r="H4" s="4" t="inlineStr">
        <is>
          <t>Compte courant</t>
        </is>
      </c>
      <c r="I4" s="5" t="n">
        <v>1500</v>
      </c>
      <c r="J4" s="5" t="n">
        <v>0</v>
      </c>
      <c r="K4" s="6">
        <f>IF(B4="","",I4+J4)</f>
        <v/>
      </c>
      <c r="L4" s="4" t="inlineStr">
        <is>
          <t>Oui</t>
        </is>
      </c>
      <c r="M4" s="4" t="inlineStr">
        <is>
          <t>Payé</t>
        </is>
      </c>
      <c r="N4" s="7">
        <f>IF(B4="","",MONTH(B4)&amp;"/"&amp;YEAR(B4))</f>
        <v/>
      </c>
      <c r="O4" s="6">
        <f>IF(B4="","",SUMIF($C$2:C4,"Recette",$K$2:K4)-SUMIF($C$2:C4,"Dépense",$K$2:K4))</f>
        <v/>
      </c>
      <c r="P4" s="7">
        <f>IFERROR(IF(AND(B4&lt;&gt;"",C4&lt;&gt;"",K4&gt;0),"OK","À vérifier"),"À vérifier")</f>
        <v/>
      </c>
    </row>
    <row r="5">
      <c r="A5" s="2" t="inlineStr">
        <is>
          <t>E-2026-004</t>
        </is>
      </c>
      <c r="B5" s="3" t="n">
        <v>46081</v>
      </c>
      <c r="C5" s="4" t="inlineStr">
        <is>
          <t>Dépense</t>
        </is>
      </c>
      <c r="D5" s="2" t="inlineStr">
        <is>
          <t>Assurance</t>
        </is>
      </c>
      <c r="E5" s="2" t="inlineStr">
        <is>
          <t>Assurance responsabilité civile</t>
        </is>
      </c>
      <c r="F5" s="2" t="inlineStr">
        <is>
          <t>MAIF</t>
        </is>
      </c>
      <c r="G5" s="4" t="inlineStr">
        <is>
          <t>Prélèvement</t>
        </is>
      </c>
      <c r="H5" s="4" t="inlineStr">
        <is>
          <t>Compte courant</t>
        </is>
      </c>
      <c r="I5" s="5" t="n">
        <v>245</v>
      </c>
      <c r="J5" s="5" t="n">
        <v>0</v>
      </c>
      <c r="K5" s="8">
        <f>IF(B5="","",I5+J5)</f>
        <v/>
      </c>
      <c r="L5" s="4" t="inlineStr">
        <is>
          <t>Oui</t>
        </is>
      </c>
      <c r="M5" s="4" t="inlineStr">
        <is>
          <t>Payé</t>
        </is>
      </c>
      <c r="N5" s="9">
        <f>IF(B5="","",MONTH(B5)&amp;"/"&amp;YEAR(B5))</f>
        <v/>
      </c>
      <c r="O5" s="8">
        <f>IF(B5="","",SUMIF($C$2:C5,"Recette",$K$2:K5)-SUMIF($C$2:C5,"Dépense",$K$2:K5))</f>
        <v/>
      </c>
      <c r="P5" s="9">
        <f>IFERROR(IF(AND(B5&lt;&gt;"",C5&lt;&gt;"",K5&gt;0),"OK","À vérifier"),"À vérifier")</f>
        <v/>
      </c>
    </row>
    <row r="6">
      <c r="A6" s="2" t="inlineStr">
        <is>
          <t>E-2026-005</t>
        </is>
      </c>
      <c r="B6" s="3" t="n">
        <v>46096</v>
      </c>
      <c r="C6" s="4" t="inlineStr">
        <is>
          <t>Recette</t>
        </is>
      </c>
      <c r="D6" s="2" t="inlineStr">
        <is>
          <t>Billetterie</t>
        </is>
      </c>
      <c r="E6" s="2" t="inlineStr">
        <is>
          <t>Atelier de printemps</t>
        </is>
      </c>
      <c r="F6" s="2" t="inlineStr">
        <is>
          <t>Emma Bernard</t>
        </is>
      </c>
      <c r="G6" s="4" t="inlineStr">
        <is>
          <t>Espèces</t>
        </is>
      </c>
      <c r="H6" s="4" t="inlineStr">
        <is>
          <t>Caisse</t>
        </is>
      </c>
      <c r="I6" s="5" t="n">
        <v>320</v>
      </c>
      <c r="J6" s="5" t="n">
        <v>0</v>
      </c>
      <c r="K6" s="6">
        <f>IF(B6="","",I6+J6)</f>
        <v/>
      </c>
      <c r="L6" s="4" t="inlineStr">
        <is>
          <t>Oui</t>
        </is>
      </c>
      <c r="M6" s="4" t="inlineStr">
        <is>
          <t>Payé</t>
        </is>
      </c>
      <c r="N6" s="7">
        <f>IF(B6="","",MONTH(B6)&amp;"/"&amp;YEAR(B6))</f>
        <v/>
      </c>
      <c r="O6" s="6">
        <f>IF(B6="","",SUMIF($C$2:C6,"Recette",$K$2:K6)-SUMIF($C$2:C6,"Dépense",$K$2:K6))</f>
        <v/>
      </c>
      <c r="P6" s="7">
        <f>IFERROR(IF(AND(B6&lt;&gt;"",C6&lt;&gt;"",K6&gt;0),"OK","À vérifier"),"À vérifier")</f>
        <v/>
      </c>
    </row>
    <row r="7">
      <c r="A7" s="2" t="inlineStr">
        <is>
          <t>E-2026-006</t>
        </is>
      </c>
      <c r="B7" s="3" t="n">
        <v>46134</v>
      </c>
      <c r="C7" s="4" t="inlineStr">
        <is>
          <t>Dépense</t>
        </is>
      </c>
      <c r="D7" s="2" t="inlineStr">
        <is>
          <t>Communication</t>
        </is>
      </c>
      <c r="E7" s="2" t="inlineStr">
        <is>
          <t>Impression affiches</t>
        </is>
      </c>
      <c r="F7" s="2" t="inlineStr">
        <is>
          <t>Imprimerie du Sud, Marseille</t>
        </is>
      </c>
      <c r="G7" s="4" t="inlineStr">
        <is>
          <t>Carte</t>
        </is>
      </c>
      <c r="H7" s="4" t="inlineStr">
        <is>
          <t>Compte courant</t>
        </is>
      </c>
      <c r="I7" s="5" t="n">
        <v>149</v>
      </c>
      <c r="J7" s="5" t="n">
        <v>29.8</v>
      </c>
      <c r="K7" s="8">
        <f>IF(B7="","",I7+J7)</f>
        <v/>
      </c>
      <c r="L7" s="4" t="inlineStr">
        <is>
          <t>Non</t>
        </is>
      </c>
      <c r="M7" s="4" t="inlineStr">
        <is>
          <t>À payer</t>
        </is>
      </c>
      <c r="N7" s="9">
        <f>IF(B7="","",MONTH(B7)&amp;"/"&amp;YEAR(B7))</f>
        <v/>
      </c>
      <c r="O7" s="8">
        <f>IF(B7="","",SUMIF($C$2:C7,"Recette",$K$2:K7)-SUMIF($C$2:C7,"Dépense",$K$2:K7))</f>
        <v/>
      </c>
      <c r="P7" s="9">
        <f>IFERROR(IF(AND(B7&lt;&gt;"",C7&lt;&gt;"",K7&gt;0),"OK","À vérifier"),"À vérifier")</f>
        <v/>
      </c>
    </row>
    <row r="8">
      <c r="A8" s="2" t="inlineStr">
        <is>
          <t>E-2026-007</t>
        </is>
      </c>
      <c r="B8" s="3" t="n">
        <v>46152</v>
      </c>
      <c r="C8" s="4" t="inlineStr">
        <is>
          <t>Recette</t>
        </is>
      </c>
      <c r="D8" s="2" t="inlineStr">
        <is>
          <t>Cotisations</t>
        </is>
      </c>
      <c r="E8" s="2" t="inlineStr">
        <is>
          <t>Cotisation annuelle de Hugo Petit</t>
        </is>
      </c>
      <c r="F8" s="2" t="inlineStr">
        <is>
          <t>Hugo Petit</t>
        </is>
      </c>
      <c r="G8" s="4" t="inlineStr">
        <is>
          <t>Chèque</t>
        </is>
      </c>
      <c r="H8" s="4" t="inlineStr">
        <is>
          <t>Compte courant</t>
        </is>
      </c>
      <c r="I8" s="5" t="n">
        <v>90</v>
      </c>
      <c r="J8" s="5" t="n">
        <v>0</v>
      </c>
      <c r="K8" s="6">
        <f>IF(B8="","",I8+J8)</f>
        <v/>
      </c>
      <c r="L8" s="4" t="inlineStr">
        <is>
          <t>Oui</t>
        </is>
      </c>
      <c r="M8" s="4" t="inlineStr">
        <is>
          <t>Payé</t>
        </is>
      </c>
      <c r="N8" s="7">
        <f>IF(B8="","",MONTH(B8)&amp;"/"&amp;YEAR(B8))</f>
        <v/>
      </c>
      <c r="O8" s="6">
        <f>IF(B8="","",SUMIF($C$2:C8,"Recette",$K$2:K8)-SUMIF($C$2:C8,"Dépense",$K$2:K8))</f>
        <v/>
      </c>
      <c r="P8" s="7">
        <f>IFERROR(IF(AND(B8&lt;&gt;"",C8&lt;&gt;"",K8&gt;0),"OK","À vérifier"),"À vérifier")</f>
        <v/>
      </c>
    </row>
    <row r="9">
      <c r="A9" s="2" t="inlineStr">
        <is>
          <t>E-2026-008</t>
        </is>
      </c>
      <c r="B9" s="3" t="n">
        <v>46179</v>
      </c>
      <c r="C9" s="4" t="inlineStr">
        <is>
          <t>Dépense</t>
        </is>
      </c>
      <c r="D9" s="2" t="inlineStr">
        <is>
          <t>Transport</t>
        </is>
      </c>
      <c r="E9" s="2" t="inlineStr">
        <is>
          <t>Déplacement bénévole</t>
        </is>
      </c>
      <c r="F9" s="2" t="inlineStr">
        <is>
          <t>SNCF</t>
        </is>
      </c>
      <c r="G9" s="4" t="inlineStr">
        <is>
          <t>Carte</t>
        </is>
      </c>
      <c r="H9" s="4" t="inlineStr">
        <is>
          <t>Compte courant</t>
        </is>
      </c>
      <c r="I9" s="5" t="n">
        <v>62.08</v>
      </c>
      <c r="J9" s="5" t="n">
        <v>12.42</v>
      </c>
      <c r="K9" s="8">
        <f>IF(B9="","",I9+J9)</f>
        <v/>
      </c>
      <c r="L9" s="4" t="inlineStr">
        <is>
          <t>Non</t>
        </is>
      </c>
      <c r="M9" s="4" t="inlineStr">
        <is>
          <t>En attente</t>
        </is>
      </c>
      <c r="N9" s="9">
        <f>IF(B9="","",MONTH(B9)&amp;"/"&amp;YEAR(B9))</f>
        <v/>
      </c>
      <c r="O9" s="8">
        <f>IF(B9="","",SUMIF($C$2:C9,"Recette",$K$2:K9)-SUMIF($C$2:C9,"Dépense",$K$2:K9))</f>
        <v/>
      </c>
      <c r="P9" s="9">
        <f>IFERROR(IF(AND(B9&lt;&gt;"",C9&lt;&gt;"",K9&gt;0),"OK","À vérifier"),"À vérifier")</f>
        <v/>
      </c>
    </row>
    <row r="10">
      <c r="A10" s="2" t="inlineStr">
        <is>
          <t>E-2026-009</t>
        </is>
      </c>
      <c r="B10" s="3" t="n">
        <v>46279</v>
      </c>
      <c r="C10" s="4" t="inlineStr">
        <is>
          <t>Dépense</t>
        </is>
      </c>
      <c r="D10" s="2" t="inlineStr">
        <is>
          <t>Location</t>
        </is>
      </c>
      <c r="E10" s="2" t="inlineStr">
        <is>
          <t>Salle municipale</t>
        </is>
      </c>
      <c r="F10" s="2" t="inlineStr">
        <is>
          <t>Mairie de Bordeaux</t>
        </is>
      </c>
      <c r="G10" s="4" t="inlineStr">
        <is>
          <t>Virement</t>
        </is>
      </c>
      <c r="H10" s="4" t="inlineStr">
        <is>
          <t>Compte courant</t>
        </is>
      </c>
      <c r="I10" s="5" t="n">
        <v>350</v>
      </c>
      <c r="J10" s="5" t="n">
        <v>70</v>
      </c>
      <c r="K10" s="6">
        <f>IF(B10="","",I10+J10)</f>
        <v/>
      </c>
      <c r="L10" s="4" t="inlineStr">
        <is>
          <t>Oui</t>
        </is>
      </c>
      <c r="M10" s="4" t="inlineStr">
        <is>
          <t>Payé</t>
        </is>
      </c>
      <c r="N10" s="7">
        <f>IF(B10="","",MONTH(B10)&amp;"/"&amp;YEAR(B10))</f>
        <v/>
      </c>
      <c r="O10" s="6">
        <f>IF(B10="","",SUMIF($C$2:C10,"Recette",$K$2:K10)-SUMIF($C$2:C10,"Dépense",$K$2:K10))</f>
        <v/>
      </c>
      <c r="P10" s="7">
        <f>IFERROR(IF(AND(B10&lt;&gt;"",C10&lt;&gt;"",K10&gt;0),"OK","À vérifier"),"À vérifier")</f>
        <v/>
      </c>
    </row>
    <row r="11">
      <c r="A11" s="2" t="n"/>
      <c r="B11" s="3" t="n"/>
      <c r="C11" s="4" t="n"/>
      <c r="D11" s="2" t="n"/>
      <c r="E11" s="2" t="n"/>
      <c r="F11" s="2" t="n"/>
      <c r="G11" s="4" t="n"/>
      <c r="H11" s="4" t="n"/>
      <c r="I11" s="5" t="n"/>
      <c r="J11" s="5" t="n"/>
      <c r="K11" s="8">
        <f>IF(B11="","",I11+J11)</f>
        <v/>
      </c>
      <c r="L11" s="4" t="n"/>
      <c r="M11" s="4" t="n"/>
      <c r="N11" s="9">
        <f>IF(B11="","",MONTH(B11)&amp;"/"&amp;YEAR(B11))</f>
        <v/>
      </c>
      <c r="O11" s="8">
        <f>IF(B11="","",SUMIF($C$2:C11,"Recette",$K$2:K11)-SUMIF($C$2:C11,"Dépense",$K$2:K11))</f>
        <v/>
      </c>
      <c r="P11" s="9">
        <f>IFERROR(IF(AND(B11&lt;&gt;"",C11&lt;&gt;"",K11&gt;0),"OK","À vérifier"),"À vérifier")</f>
        <v/>
      </c>
    </row>
    <row r="12">
      <c r="A12" s="2" t="n"/>
      <c r="B12" s="3" t="n"/>
      <c r="C12" s="4" t="n"/>
      <c r="D12" s="2" t="n"/>
      <c r="E12" s="2" t="n"/>
      <c r="F12" s="2" t="n"/>
      <c r="G12" s="4" t="n"/>
      <c r="H12" s="4" t="n"/>
      <c r="I12" s="5" t="n"/>
      <c r="J12" s="5" t="n"/>
      <c r="K12" s="6">
        <f>IF(B12="","",I12+J12)</f>
        <v/>
      </c>
      <c r="L12" s="4" t="n"/>
      <c r="M12" s="4" t="n"/>
      <c r="N12" s="7">
        <f>IF(B12="","",MONTH(B12)&amp;"/"&amp;YEAR(B12))</f>
        <v/>
      </c>
      <c r="O12" s="6">
        <f>IF(B12="","",SUMIF($C$2:C12,"Recette",$K$2:K12)-SUMIF($C$2:C12,"Dépense",$K$2:K12))</f>
        <v/>
      </c>
      <c r="P12" s="7">
        <f>IFERROR(IF(AND(B12&lt;&gt;"",C12&lt;&gt;"",K12&gt;0),"OK","À vérifier"),"À vérifier")</f>
        <v/>
      </c>
    </row>
    <row r="13">
      <c r="A13" s="2" t="n"/>
      <c r="B13" s="3" t="n"/>
      <c r="C13" s="4" t="n"/>
      <c r="D13" s="2" t="n"/>
      <c r="E13" s="2" t="n"/>
      <c r="F13" s="2" t="n"/>
      <c r="G13" s="4" t="n"/>
      <c r="H13" s="4" t="n"/>
      <c r="I13" s="5" t="n"/>
      <c r="J13" s="5" t="n"/>
      <c r="K13" s="8">
        <f>IF(B13="","",I13+J13)</f>
        <v/>
      </c>
      <c r="L13" s="4" t="n"/>
      <c r="M13" s="4" t="n"/>
      <c r="N13" s="9">
        <f>IF(B13="","",MONTH(B13)&amp;"/"&amp;YEAR(B13))</f>
        <v/>
      </c>
      <c r="O13" s="8">
        <f>IF(B13="","",SUMIF($C$2:C13,"Recette",$K$2:K13)-SUMIF($C$2:C13,"Dépense",$K$2:K13))</f>
        <v/>
      </c>
      <c r="P13" s="9">
        <f>IFERROR(IF(AND(B13&lt;&gt;"",C13&lt;&gt;"",K13&gt;0),"OK","À vérifier"),"À vérifier")</f>
        <v/>
      </c>
    </row>
    <row r="14">
      <c r="A14" s="2" t="n"/>
      <c r="B14" s="3" t="n"/>
      <c r="C14" s="4" t="n"/>
      <c r="D14" s="2" t="n"/>
      <c r="E14" s="2" t="n"/>
      <c r="F14" s="2" t="n"/>
      <c r="G14" s="4" t="n"/>
      <c r="H14" s="4" t="n"/>
      <c r="I14" s="5" t="n"/>
      <c r="J14" s="5" t="n"/>
      <c r="K14" s="6">
        <f>IF(B14="","",I14+J14)</f>
        <v/>
      </c>
      <c r="L14" s="4" t="n"/>
      <c r="M14" s="4" t="n"/>
      <c r="N14" s="7">
        <f>IF(B14="","",MONTH(B14)&amp;"/"&amp;YEAR(B14))</f>
        <v/>
      </c>
      <c r="O14" s="6">
        <f>IF(B14="","",SUMIF($C$2:C14,"Recette",$K$2:K14)-SUMIF($C$2:C14,"Dépense",$K$2:K14))</f>
        <v/>
      </c>
      <c r="P14" s="7">
        <f>IFERROR(IF(AND(B14&lt;&gt;"",C14&lt;&gt;"",K14&gt;0),"OK","À vérifier"),"À vérifier")</f>
        <v/>
      </c>
    </row>
    <row r="15">
      <c r="A15" s="2" t="n"/>
      <c r="B15" s="3" t="n"/>
      <c r="C15" s="4" t="n"/>
      <c r="D15" s="2" t="n"/>
      <c r="E15" s="2" t="n"/>
      <c r="F15" s="2" t="n"/>
      <c r="G15" s="4" t="n"/>
      <c r="H15" s="4" t="n"/>
      <c r="I15" s="5" t="n"/>
      <c r="J15" s="5" t="n"/>
      <c r="K15" s="8">
        <f>IF(B15="","",I15+J15)</f>
        <v/>
      </c>
      <c r="L15" s="4" t="n"/>
      <c r="M15" s="4" t="n"/>
      <c r="N15" s="9">
        <f>IF(B15="","",MONTH(B15)&amp;"/"&amp;YEAR(B15))</f>
        <v/>
      </c>
      <c r="O15" s="8">
        <f>IF(B15="","",SUMIF($C$2:C15,"Recette",$K$2:K15)-SUMIF($C$2:C15,"Dépense",$K$2:K15))</f>
        <v/>
      </c>
      <c r="P15" s="9">
        <f>IFERROR(IF(AND(B15&lt;&gt;"",C15&lt;&gt;"",K15&gt;0),"OK","À vérifier"),"À vérifier")</f>
        <v/>
      </c>
    </row>
    <row r="16">
      <c r="A16" s="2" t="n"/>
      <c r="B16" s="3" t="n"/>
      <c r="C16" s="4" t="n"/>
      <c r="D16" s="2" t="n"/>
      <c r="E16" s="2" t="n"/>
      <c r="F16" s="2" t="n"/>
      <c r="G16" s="4" t="n"/>
      <c r="H16" s="4" t="n"/>
      <c r="I16" s="5" t="n"/>
      <c r="J16" s="5" t="n"/>
      <c r="K16" s="6">
        <f>IF(B16="","",I16+J16)</f>
        <v/>
      </c>
      <c r="L16" s="4" t="n"/>
      <c r="M16" s="4" t="n"/>
      <c r="N16" s="7">
        <f>IF(B16="","",MONTH(B16)&amp;"/"&amp;YEAR(B16))</f>
        <v/>
      </c>
      <c r="O16" s="6">
        <f>IF(B16="","",SUMIF($C$2:C16,"Recette",$K$2:K16)-SUMIF($C$2:C16,"Dépense",$K$2:K16))</f>
        <v/>
      </c>
      <c r="P16" s="7">
        <f>IFERROR(IF(AND(B16&lt;&gt;"",C16&lt;&gt;"",K16&gt;0),"OK","À vérifier"),"À vérifier")</f>
        <v/>
      </c>
    </row>
    <row r="17">
      <c r="A17" s="2" t="n"/>
      <c r="B17" s="3" t="n"/>
      <c r="C17" s="4" t="n"/>
      <c r="D17" s="2" t="n"/>
      <c r="E17" s="2" t="n"/>
      <c r="F17" s="2" t="n"/>
      <c r="G17" s="4" t="n"/>
      <c r="H17" s="4" t="n"/>
      <c r="I17" s="5" t="n"/>
      <c r="J17" s="5" t="n"/>
      <c r="K17" s="8">
        <f>IF(B17="","",I17+J17)</f>
        <v/>
      </c>
      <c r="L17" s="4" t="n"/>
      <c r="M17" s="4" t="n"/>
      <c r="N17" s="9">
        <f>IF(B17="","",MONTH(B17)&amp;"/"&amp;YEAR(B17))</f>
        <v/>
      </c>
      <c r="O17" s="8">
        <f>IF(B17="","",SUMIF($C$2:C17,"Recette",$K$2:K17)-SUMIF($C$2:C17,"Dépense",$K$2:K17))</f>
        <v/>
      </c>
      <c r="P17" s="9">
        <f>IFERROR(IF(AND(B17&lt;&gt;"",C17&lt;&gt;"",K17&gt;0),"OK","À vérifier"),"À vérifier")</f>
        <v/>
      </c>
    </row>
    <row r="18">
      <c r="A18" s="2" t="n"/>
      <c r="B18" s="3" t="n"/>
      <c r="C18" s="4" t="n"/>
      <c r="D18" s="2" t="n"/>
      <c r="E18" s="2" t="n"/>
      <c r="F18" s="2" t="n"/>
      <c r="G18" s="4" t="n"/>
      <c r="H18" s="4" t="n"/>
      <c r="I18" s="5" t="n"/>
      <c r="J18" s="5" t="n"/>
      <c r="K18" s="6">
        <f>IF(B18="","",I18+J18)</f>
        <v/>
      </c>
      <c r="L18" s="4" t="n"/>
      <c r="M18" s="4" t="n"/>
      <c r="N18" s="7">
        <f>IF(B18="","",MONTH(B18)&amp;"/"&amp;YEAR(B18))</f>
        <v/>
      </c>
      <c r="O18" s="6">
        <f>IF(B18="","",SUMIF($C$2:C18,"Recette",$K$2:K18)-SUMIF($C$2:C18,"Dépense",$K$2:K18))</f>
        <v/>
      </c>
      <c r="P18" s="7">
        <f>IFERROR(IF(AND(B18&lt;&gt;"",C18&lt;&gt;"",K18&gt;0),"OK","À vérifier"),"À vérifier")</f>
        <v/>
      </c>
    </row>
    <row r="19">
      <c r="A19" s="2" t="n"/>
      <c r="B19" s="3" t="n"/>
      <c r="C19" s="4" t="n"/>
      <c r="D19" s="2" t="n"/>
      <c r="E19" s="2" t="n"/>
      <c r="F19" s="2" t="n"/>
      <c r="G19" s="4" t="n"/>
      <c r="H19" s="4" t="n"/>
      <c r="I19" s="5" t="n"/>
      <c r="J19" s="5" t="n"/>
      <c r="K19" s="8">
        <f>IF(B19="","",I19+J19)</f>
        <v/>
      </c>
      <c r="L19" s="4" t="n"/>
      <c r="M19" s="4" t="n"/>
      <c r="N19" s="9">
        <f>IF(B19="","",MONTH(B19)&amp;"/"&amp;YEAR(B19))</f>
        <v/>
      </c>
      <c r="O19" s="8">
        <f>IF(B19="","",SUMIF($C$2:C19,"Recette",$K$2:K19)-SUMIF($C$2:C19,"Dépense",$K$2:K19))</f>
        <v/>
      </c>
      <c r="P19" s="9">
        <f>IFERROR(IF(AND(B19&lt;&gt;"",C19&lt;&gt;"",K19&gt;0),"OK","À vérifier"),"À vérifier")</f>
        <v/>
      </c>
    </row>
    <row r="20">
      <c r="A20" s="2" t="n"/>
      <c r="B20" s="3" t="n"/>
      <c r="C20" s="4" t="n"/>
      <c r="D20" s="2" t="n"/>
      <c r="E20" s="2" t="n"/>
      <c r="F20" s="2" t="n"/>
      <c r="G20" s="4" t="n"/>
      <c r="H20" s="4" t="n"/>
      <c r="I20" s="5" t="n"/>
      <c r="J20" s="5" t="n"/>
      <c r="K20" s="6">
        <f>IF(B20="","",I20+J20)</f>
        <v/>
      </c>
      <c r="L20" s="4" t="n"/>
      <c r="M20" s="4" t="n"/>
      <c r="N20" s="7">
        <f>IF(B20="","",MONTH(B20)&amp;"/"&amp;YEAR(B20))</f>
        <v/>
      </c>
      <c r="O20" s="6">
        <f>IF(B20="","",SUMIF($C$2:C20,"Recette",$K$2:K20)-SUMIF($C$2:C20,"Dépense",$K$2:K20))</f>
        <v/>
      </c>
      <c r="P20" s="7">
        <f>IFERROR(IF(AND(B20&lt;&gt;"",C20&lt;&gt;"",K20&gt;0),"OK","À vérifier"),"À vérifier")</f>
        <v/>
      </c>
    </row>
    <row r="21">
      <c r="A21" s="2" t="n"/>
      <c r="B21" s="3" t="n"/>
      <c r="C21" s="4" t="n"/>
      <c r="D21" s="2" t="n"/>
      <c r="E21" s="2" t="n"/>
      <c r="F21" s="2" t="n"/>
      <c r="G21" s="4" t="n"/>
      <c r="H21" s="4" t="n"/>
      <c r="I21" s="5" t="n"/>
      <c r="J21" s="5" t="n"/>
      <c r="K21" s="8">
        <f>IF(B21="","",I21+J21)</f>
        <v/>
      </c>
      <c r="L21" s="4" t="n"/>
      <c r="M21" s="4" t="n"/>
      <c r="N21" s="9">
        <f>IF(B21="","",MONTH(B21)&amp;"/"&amp;YEAR(B21))</f>
        <v/>
      </c>
      <c r="O21" s="8">
        <f>IF(B21="","",SUMIF($C$2:C21,"Recette",$K$2:K21)-SUMIF($C$2:C21,"Dépense",$K$2:K21))</f>
        <v/>
      </c>
      <c r="P21" s="9">
        <f>IFERROR(IF(AND(B21&lt;&gt;"",C21&lt;&gt;"",K21&gt;0),"OK","À vérifier"),"À vérifier")</f>
        <v/>
      </c>
    </row>
    <row r="22">
      <c r="A22" s="2" t="n"/>
      <c r="B22" s="3" t="n"/>
      <c r="C22" s="4" t="n"/>
      <c r="D22" s="2" t="n"/>
      <c r="E22" s="2" t="n"/>
      <c r="F22" s="2" t="n"/>
      <c r="G22" s="4" t="n"/>
      <c r="H22" s="4" t="n"/>
      <c r="I22" s="5" t="n"/>
      <c r="J22" s="5" t="n"/>
      <c r="K22" s="6">
        <f>IF(B22="","",I22+J22)</f>
        <v/>
      </c>
      <c r="L22" s="4" t="n"/>
      <c r="M22" s="4" t="n"/>
      <c r="N22" s="7">
        <f>IF(B22="","",MONTH(B22)&amp;"/"&amp;YEAR(B22))</f>
        <v/>
      </c>
      <c r="O22" s="6">
        <f>IF(B22="","",SUMIF($C$2:C22,"Recette",$K$2:K22)-SUMIF($C$2:C22,"Dépense",$K$2:K22))</f>
        <v/>
      </c>
      <c r="P22" s="7">
        <f>IFERROR(IF(AND(B22&lt;&gt;"",C22&lt;&gt;"",K22&gt;0),"OK","À vérifier"),"À vérifier")</f>
        <v/>
      </c>
    </row>
    <row r="23">
      <c r="A23" s="2" t="n"/>
      <c r="B23" s="3" t="n"/>
      <c r="C23" s="4" t="n"/>
      <c r="D23" s="2" t="n"/>
      <c r="E23" s="2" t="n"/>
      <c r="F23" s="2" t="n"/>
      <c r="G23" s="4" t="n"/>
      <c r="H23" s="4" t="n"/>
      <c r="I23" s="5" t="n"/>
      <c r="J23" s="5" t="n"/>
      <c r="K23" s="8">
        <f>IF(B23="","",I23+J23)</f>
        <v/>
      </c>
      <c r="L23" s="4" t="n"/>
      <c r="M23" s="4" t="n"/>
      <c r="N23" s="9">
        <f>IF(B23="","",MONTH(B23)&amp;"/"&amp;YEAR(B23))</f>
        <v/>
      </c>
      <c r="O23" s="8">
        <f>IF(B23="","",SUMIF($C$2:C23,"Recette",$K$2:K23)-SUMIF($C$2:C23,"Dépense",$K$2:K23))</f>
        <v/>
      </c>
      <c r="P23" s="9">
        <f>IFERROR(IF(AND(B23&lt;&gt;"",C23&lt;&gt;"",K23&gt;0),"OK","À vérifier"),"À vérifier")</f>
        <v/>
      </c>
    </row>
    <row r="24">
      <c r="A24" s="2" t="n"/>
      <c r="B24" s="3" t="n"/>
      <c r="C24" s="4" t="n"/>
      <c r="D24" s="2" t="n"/>
      <c r="E24" s="2" t="n"/>
      <c r="F24" s="2" t="n"/>
      <c r="G24" s="4" t="n"/>
      <c r="H24" s="4" t="n"/>
      <c r="I24" s="5" t="n"/>
      <c r="J24" s="5" t="n"/>
      <c r="K24" s="6">
        <f>IF(B24="","",I24+J24)</f>
        <v/>
      </c>
      <c r="L24" s="4" t="n"/>
      <c r="M24" s="4" t="n"/>
      <c r="N24" s="7">
        <f>IF(B24="","",MONTH(B24)&amp;"/"&amp;YEAR(B24))</f>
        <v/>
      </c>
      <c r="O24" s="6">
        <f>IF(B24="","",SUMIF($C$2:C24,"Recette",$K$2:K24)-SUMIF($C$2:C24,"Dépense",$K$2:K24))</f>
        <v/>
      </c>
      <c r="P24" s="7">
        <f>IFERROR(IF(AND(B24&lt;&gt;"",C24&lt;&gt;"",K24&gt;0),"OK","À vérifier"),"À vérifier")</f>
        <v/>
      </c>
    </row>
    <row r="25">
      <c r="A25" s="2" t="n"/>
      <c r="B25" s="3" t="n"/>
      <c r="C25" s="4" t="n"/>
      <c r="D25" s="2" t="n"/>
      <c r="E25" s="2" t="n"/>
      <c r="F25" s="2" t="n"/>
      <c r="G25" s="4" t="n"/>
      <c r="H25" s="4" t="n"/>
      <c r="I25" s="5" t="n"/>
      <c r="J25" s="5" t="n"/>
      <c r="K25" s="8">
        <f>IF(B25="","",I25+J25)</f>
        <v/>
      </c>
      <c r="L25" s="4" t="n"/>
      <c r="M25" s="4" t="n"/>
      <c r="N25" s="9">
        <f>IF(B25="","",MONTH(B25)&amp;"/"&amp;YEAR(B25))</f>
        <v/>
      </c>
      <c r="O25" s="8">
        <f>IF(B25="","",SUMIF($C$2:C25,"Recette",$K$2:K25)-SUMIF($C$2:C25,"Dépense",$K$2:K25))</f>
        <v/>
      </c>
      <c r="P25" s="9">
        <f>IFERROR(IF(AND(B25&lt;&gt;"",C25&lt;&gt;"",K25&gt;0),"OK","À vérifier"),"À vérifier")</f>
        <v/>
      </c>
    </row>
    <row r="26">
      <c r="A26" s="2" t="n"/>
      <c r="B26" s="3" t="n"/>
      <c r="C26" s="4" t="n"/>
      <c r="D26" s="2" t="n"/>
      <c r="E26" s="2" t="n"/>
      <c r="F26" s="2" t="n"/>
      <c r="G26" s="4" t="n"/>
      <c r="H26" s="4" t="n"/>
      <c r="I26" s="5" t="n"/>
      <c r="J26" s="5" t="n"/>
      <c r="K26" s="6">
        <f>IF(B26="","",I26+J26)</f>
        <v/>
      </c>
      <c r="L26" s="4" t="n"/>
      <c r="M26" s="4" t="n"/>
      <c r="N26" s="7">
        <f>IF(B26="","",MONTH(B26)&amp;"/"&amp;YEAR(B26))</f>
        <v/>
      </c>
      <c r="O26" s="6">
        <f>IF(B26="","",SUMIF($C$2:C26,"Recette",$K$2:K26)-SUMIF($C$2:C26,"Dépense",$K$2:K26))</f>
        <v/>
      </c>
      <c r="P26" s="7">
        <f>IFERROR(IF(AND(B26&lt;&gt;"",C26&lt;&gt;"",K26&gt;0),"OK","À vérifier"),"À vérifier")</f>
        <v/>
      </c>
    </row>
    <row r="27">
      <c r="A27" s="2" t="n"/>
      <c r="B27" s="3" t="n"/>
      <c r="C27" s="4" t="n"/>
      <c r="D27" s="2" t="n"/>
      <c r="E27" s="2" t="n"/>
      <c r="F27" s="2" t="n"/>
      <c r="G27" s="4" t="n"/>
      <c r="H27" s="4" t="n"/>
      <c r="I27" s="5" t="n"/>
      <c r="J27" s="5" t="n"/>
      <c r="K27" s="8">
        <f>IF(B27="","",I27+J27)</f>
        <v/>
      </c>
      <c r="L27" s="4" t="n"/>
      <c r="M27" s="4" t="n"/>
      <c r="N27" s="9">
        <f>IF(B27="","",MONTH(B27)&amp;"/"&amp;YEAR(B27))</f>
        <v/>
      </c>
      <c r="O27" s="8">
        <f>IF(B27="","",SUMIF($C$2:C27,"Recette",$K$2:K27)-SUMIF($C$2:C27,"Dépense",$K$2:K27))</f>
        <v/>
      </c>
      <c r="P27" s="9">
        <f>IFERROR(IF(AND(B27&lt;&gt;"",C27&lt;&gt;"",K27&gt;0),"OK","À vérifier"),"À vérifier")</f>
        <v/>
      </c>
    </row>
    <row r="28">
      <c r="A28" s="2" t="n"/>
      <c r="B28" s="3" t="n"/>
      <c r="C28" s="4" t="n"/>
      <c r="D28" s="2" t="n"/>
      <c r="E28" s="2" t="n"/>
      <c r="F28" s="2" t="n"/>
      <c r="G28" s="4" t="n"/>
      <c r="H28" s="4" t="n"/>
      <c r="I28" s="5" t="n"/>
      <c r="J28" s="5" t="n"/>
      <c r="K28" s="6">
        <f>IF(B28="","",I28+J28)</f>
        <v/>
      </c>
      <c r="L28" s="4" t="n"/>
      <c r="M28" s="4" t="n"/>
      <c r="N28" s="7">
        <f>IF(B28="","",MONTH(B28)&amp;"/"&amp;YEAR(B28))</f>
        <v/>
      </c>
      <c r="O28" s="6">
        <f>IF(B28="","",SUMIF($C$2:C28,"Recette",$K$2:K28)-SUMIF($C$2:C28,"Dépense",$K$2:K28))</f>
        <v/>
      </c>
      <c r="P28" s="7">
        <f>IFERROR(IF(AND(B28&lt;&gt;"",C28&lt;&gt;"",K28&gt;0),"OK","À vérifier"),"À vérifier")</f>
        <v/>
      </c>
    </row>
    <row r="29">
      <c r="A29" s="2" t="n"/>
      <c r="B29" s="3" t="n"/>
      <c r="C29" s="4" t="n"/>
      <c r="D29" s="2" t="n"/>
      <c r="E29" s="2" t="n"/>
      <c r="F29" s="2" t="n"/>
      <c r="G29" s="4" t="n"/>
      <c r="H29" s="4" t="n"/>
      <c r="I29" s="5" t="n"/>
      <c r="J29" s="5" t="n"/>
      <c r="K29" s="8">
        <f>IF(B29="","",I29+J29)</f>
        <v/>
      </c>
      <c r="L29" s="4" t="n"/>
      <c r="M29" s="4" t="n"/>
      <c r="N29" s="9">
        <f>IF(B29="","",MONTH(B29)&amp;"/"&amp;YEAR(B29))</f>
        <v/>
      </c>
      <c r="O29" s="8">
        <f>IF(B29="","",SUMIF($C$2:C29,"Recette",$K$2:K29)-SUMIF($C$2:C29,"Dépense",$K$2:K29))</f>
        <v/>
      </c>
      <c r="P29" s="9">
        <f>IFERROR(IF(AND(B29&lt;&gt;"",C29&lt;&gt;"",K29&gt;0),"OK","À vérifier"),"À vérifier")</f>
        <v/>
      </c>
    </row>
    <row r="30">
      <c r="A30" s="2" t="n"/>
      <c r="B30" s="3" t="n"/>
      <c r="C30" s="4" t="n"/>
      <c r="D30" s="2" t="n"/>
      <c r="E30" s="2" t="n"/>
      <c r="F30" s="2" t="n"/>
      <c r="G30" s="4" t="n"/>
      <c r="H30" s="4" t="n"/>
      <c r="I30" s="5" t="n"/>
      <c r="J30" s="5" t="n"/>
      <c r="K30" s="6">
        <f>IF(B30="","",I30+J30)</f>
        <v/>
      </c>
      <c r="L30" s="4" t="n"/>
      <c r="M30" s="4" t="n"/>
      <c r="N30" s="7">
        <f>IF(B30="","",MONTH(B30)&amp;"/"&amp;YEAR(B30))</f>
        <v/>
      </c>
      <c r="O30" s="6">
        <f>IF(B30="","",SUMIF($C$2:C30,"Recette",$K$2:K30)-SUMIF($C$2:C30,"Dépense",$K$2:K30))</f>
        <v/>
      </c>
      <c r="P30" s="7">
        <f>IFERROR(IF(AND(B30&lt;&gt;"",C30&lt;&gt;"",K30&gt;0),"OK","À vérifier"),"À vérifier")</f>
        <v/>
      </c>
    </row>
    <row r="31">
      <c r="A31" s="2" t="n"/>
      <c r="B31" s="3" t="n"/>
      <c r="C31" s="4" t="n"/>
      <c r="D31" s="2" t="n"/>
      <c r="E31" s="2" t="n"/>
      <c r="F31" s="2" t="n"/>
      <c r="G31" s="4" t="n"/>
      <c r="H31" s="4" t="n"/>
      <c r="I31" s="5" t="n"/>
      <c r="J31" s="5" t="n"/>
      <c r="K31" s="8">
        <f>IF(B31="","",I31+J31)</f>
        <v/>
      </c>
      <c r="L31" s="4" t="n"/>
      <c r="M31" s="4" t="n"/>
      <c r="N31" s="9">
        <f>IF(B31="","",MONTH(B31)&amp;"/"&amp;YEAR(B31))</f>
        <v/>
      </c>
      <c r="O31" s="8">
        <f>IF(B31="","",SUMIF($C$2:C31,"Recette",$K$2:K31)-SUMIF($C$2:C31,"Dépense",$K$2:K31))</f>
        <v/>
      </c>
      <c r="P31" s="9">
        <f>IFERROR(IF(AND(B31&lt;&gt;"",C31&lt;&gt;"",K31&gt;0),"OK","À vérifier"),"À vérifier")</f>
        <v/>
      </c>
    </row>
    <row r="32">
      <c r="A32" s="2" t="n"/>
      <c r="B32" s="3" t="n"/>
      <c r="C32" s="4" t="n"/>
      <c r="D32" s="2" t="n"/>
      <c r="E32" s="2" t="n"/>
      <c r="F32" s="2" t="n"/>
      <c r="G32" s="4" t="n"/>
      <c r="H32" s="4" t="n"/>
      <c r="I32" s="5" t="n"/>
      <c r="J32" s="5" t="n"/>
      <c r="K32" s="6">
        <f>IF(B32="","",I32+J32)</f>
        <v/>
      </c>
      <c r="L32" s="4" t="n"/>
      <c r="M32" s="4" t="n"/>
      <c r="N32" s="7">
        <f>IF(B32="","",MONTH(B32)&amp;"/"&amp;YEAR(B32))</f>
        <v/>
      </c>
      <c r="O32" s="6">
        <f>IF(B32="","",SUMIF($C$2:C32,"Recette",$K$2:K32)-SUMIF($C$2:C32,"Dépense",$K$2:K32))</f>
        <v/>
      </c>
      <c r="P32" s="7">
        <f>IFERROR(IF(AND(B32&lt;&gt;"",C32&lt;&gt;"",K32&gt;0),"OK","À vérifier"),"À vérifier")</f>
        <v/>
      </c>
    </row>
    <row r="33">
      <c r="A33" s="2" t="n"/>
      <c r="B33" s="3" t="n"/>
      <c r="C33" s="4" t="n"/>
      <c r="D33" s="2" t="n"/>
      <c r="E33" s="2" t="n"/>
      <c r="F33" s="2" t="n"/>
      <c r="G33" s="4" t="n"/>
      <c r="H33" s="4" t="n"/>
      <c r="I33" s="5" t="n"/>
      <c r="J33" s="5" t="n"/>
      <c r="K33" s="8">
        <f>IF(B33="","",I33+J33)</f>
        <v/>
      </c>
      <c r="L33" s="4" t="n"/>
      <c r="M33" s="4" t="n"/>
      <c r="N33" s="9">
        <f>IF(B33="","",MONTH(B33)&amp;"/"&amp;YEAR(B33))</f>
        <v/>
      </c>
      <c r="O33" s="8">
        <f>IF(B33="","",SUMIF($C$2:C33,"Recette",$K$2:K33)-SUMIF($C$2:C33,"Dépense",$K$2:K33))</f>
        <v/>
      </c>
      <c r="P33" s="9">
        <f>IFERROR(IF(AND(B33&lt;&gt;"",C33&lt;&gt;"",K33&gt;0),"OK","À vérifier"),"À vérifier")</f>
        <v/>
      </c>
    </row>
    <row r="34">
      <c r="A34" s="2" t="n"/>
      <c r="B34" s="3" t="n"/>
      <c r="C34" s="4" t="n"/>
      <c r="D34" s="2" t="n"/>
      <c r="E34" s="2" t="n"/>
      <c r="F34" s="2" t="n"/>
      <c r="G34" s="4" t="n"/>
      <c r="H34" s="4" t="n"/>
      <c r="I34" s="5" t="n"/>
      <c r="J34" s="5" t="n"/>
      <c r="K34" s="6">
        <f>IF(B34="","",I34+J34)</f>
        <v/>
      </c>
      <c r="L34" s="4" t="n"/>
      <c r="M34" s="4" t="n"/>
      <c r="N34" s="7">
        <f>IF(B34="","",MONTH(B34)&amp;"/"&amp;YEAR(B34))</f>
        <v/>
      </c>
      <c r="O34" s="6">
        <f>IF(B34="","",SUMIF($C$2:C34,"Recette",$K$2:K34)-SUMIF($C$2:C34,"Dépense",$K$2:K34))</f>
        <v/>
      </c>
      <c r="P34" s="7">
        <f>IFERROR(IF(AND(B34&lt;&gt;"",C34&lt;&gt;"",K34&gt;0),"OK","À vérifier"),"À vérifier")</f>
        <v/>
      </c>
    </row>
    <row r="35">
      <c r="A35" s="2" t="n"/>
      <c r="B35" s="3" t="n"/>
      <c r="C35" s="4" t="n"/>
      <c r="D35" s="2" t="n"/>
      <c r="E35" s="2" t="n"/>
      <c r="F35" s="2" t="n"/>
      <c r="G35" s="4" t="n"/>
      <c r="H35" s="4" t="n"/>
      <c r="I35" s="5" t="n"/>
      <c r="J35" s="5" t="n"/>
      <c r="K35" s="8">
        <f>IF(B35="","",I35+J35)</f>
        <v/>
      </c>
      <c r="L35" s="4" t="n"/>
      <c r="M35" s="4" t="n"/>
      <c r="N35" s="9">
        <f>IF(B35="","",MONTH(B35)&amp;"/"&amp;YEAR(B35))</f>
        <v/>
      </c>
      <c r="O35" s="8">
        <f>IF(B35="","",SUMIF($C$2:C35,"Recette",$K$2:K35)-SUMIF($C$2:C35,"Dépense",$K$2:K35))</f>
        <v/>
      </c>
      <c r="P35" s="9">
        <f>IFERROR(IF(AND(B35&lt;&gt;"",C35&lt;&gt;"",K35&gt;0),"OK","À vérifier"),"À vérifier")</f>
        <v/>
      </c>
    </row>
    <row r="36">
      <c r="A36" s="2" t="n"/>
      <c r="B36" s="3" t="n"/>
      <c r="C36" s="4" t="n"/>
      <c r="D36" s="2" t="n"/>
      <c r="E36" s="2" t="n"/>
      <c r="F36" s="2" t="n"/>
      <c r="G36" s="4" t="n"/>
      <c r="H36" s="4" t="n"/>
      <c r="I36" s="5" t="n"/>
      <c r="J36" s="5" t="n"/>
      <c r="K36" s="6">
        <f>IF(B36="","",I36+J36)</f>
        <v/>
      </c>
      <c r="L36" s="4" t="n"/>
      <c r="M36" s="4" t="n"/>
      <c r="N36" s="7">
        <f>IF(B36="","",MONTH(B36)&amp;"/"&amp;YEAR(B36))</f>
        <v/>
      </c>
      <c r="O36" s="6">
        <f>IF(B36="","",SUMIF($C$2:C36,"Recette",$K$2:K36)-SUMIF($C$2:C36,"Dépense",$K$2:K36))</f>
        <v/>
      </c>
      <c r="P36" s="7">
        <f>IFERROR(IF(AND(B36&lt;&gt;"",C36&lt;&gt;"",K36&gt;0),"OK","À vérifier"),"À vérifier")</f>
        <v/>
      </c>
    </row>
    <row r="37">
      <c r="A37" s="2" t="n"/>
      <c r="B37" s="3" t="n"/>
      <c r="C37" s="4" t="n"/>
      <c r="D37" s="2" t="n"/>
      <c r="E37" s="2" t="n"/>
      <c r="F37" s="2" t="n"/>
      <c r="G37" s="4" t="n"/>
      <c r="H37" s="4" t="n"/>
      <c r="I37" s="5" t="n"/>
      <c r="J37" s="5" t="n"/>
      <c r="K37" s="8">
        <f>IF(B37="","",I37+J37)</f>
        <v/>
      </c>
      <c r="L37" s="4" t="n"/>
      <c r="M37" s="4" t="n"/>
      <c r="N37" s="9">
        <f>IF(B37="","",MONTH(B37)&amp;"/"&amp;YEAR(B37))</f>
        <v/>
      </c>
      <c r="O37" s="8">
        <f>IF(B37="","",SUMIF($C$2:C37,"Recette",$K$2:K37)-SUMIF($C$2:C37,"Dépense",$K$2:K37))</f>
        <v/>
      </c>
      <c r="P37" s="9">
        <f>IFERROR(IF(AND(B37&lt;&gt;"",C37&lt;&gt;"",K37&gt;0),"OK","À vérifier"),"À vérifier")</f>
        <v/>
      </c>
    </row>
    <row r="38">
      <c r="A38" s="2" t="n"/>
      <c r="B38" s="3" t="n"/>
      <c r="C38" s="4" t="n"/>
      <c r="D38" s="2" t="n"/>
      <c r="E38" s="2" t="n"/>
      <c r="F38" s="2" t="n"/>
      <c r="G38" s="4" t="n"/>
      <c r="H38" s="4" t="n"/>
      <c r="I38" s="5" t="n"/>
      <c r="J38" s="5" t="n"/>
      <c r="K38" s="6">
        <f>IF(B38="","",I38+J38)</f>
        <v/>
      </c>
      <c r="L38" s="4" t="n"/>
      <c r="M38" s="4" t="n"/>
      <c r="N38" s="7">
        <f>IF(B38="","",MONTH(B38)&amp;"/"&amp;YEAR(B38))</f>
        <v/>
      </c>
      <c r="O38" s="6">
        <f>IF(B38="","",SUMIF($C$2:C38,"Recette",$K$2:K38)-SUMIF($C$2:C38,"Dépense",$K$2:K38))</f>
        <v/>
      </c>
      <c r="P38" s="7">
        <f>IFERROR(IF(AND(B38&lt;&gt;"",C38&lt;&gt;"",K38&gt;0),"OK","À vérifier"),"À vérifier")</f>
        <v/>
      </c>
    </row>
    <row r="39">
      <c r="A39" s="2" t="n"/>
      <c r="B39" s="3" t="n"/>
      <c r="C39" s="4" t="n"/>
      <c r="D39" s="2" t="n"/>
      <c r="E39" s="2" t="n"/>
      <c r="F39" s="2" t="n"/>
      <c r="G39" s="4" t="n"/>
      <c r="H39" s="4" t="n"/>
      <c r="I39" s="5" t="n"/>
      <c r="J39" s="5" t="n"/>
      <c r="K39" s="8">
        <f>IF(B39="","",I39+J39)</f>
        <v/>
      </c>
      <c r="L39" s="4" t="n"/>
      <c r="M39" s="4" t="n"/>
      <c r="N39" s="9">
        <f>IF(B39="","",MONTH(B39)&amp;"/"&amp;YEAR(B39))</f>
        <v/>
      </c>
      <c r="O39" s="8">
        <f>IF(B39="","",SUMIF($C$2:C39,"Recette",$K$2:K39)-SUMIF($C$2:C39,"Dépense",$K$2:K39))</f>
        <v/>
      </c>
      <c r="P39" s="9">
        <f>IFERROR(IF(AND(B39&lt;&gt;"",C39&lt;&gt;"",K39&gt;0),"OK","À vérifier"),"À vérifier")</f>
        <v/>
      </c>
    </row>
    <row r="40">
      <c r="A40" s="2" t="n"/>
      <c r="B40" s="3" t="n"/>
      <c r="C40" s="4" t="n"/>
      <c r="D40" s="2" t="n"/>
      <c r="E40" s="2" t="n"/>
      <c r="F40" s="2" t="n"/>
      <c r="G40" s="4" t="n"/>
      <c r="H40" s="4" t="n"/>
      <c r="I40" s="5" t="n"/>
      <c r="J40" s="5" t="n"/>
      <c r="K40" s="6">
        <f>IF(B40="","",I40+J40)</f>
        <v/>
      </c>
      <c r="L40" s="4" t="n"/>
      <c r="M40" s="4" t="n"/>
      <c r="N40" s="7">
        <f>IF(B40="","",MONTH(B40)&amp;"/"&amp;YEAR(B40))</f>
        <v/>
      </c>
      <c r="O40" s="6">
        <f>IF(B40="","",SUMIF($C$2:C40,"Recette",$K$2:K40)-SUMIF($C$2:C40,"Dépense",$K$2:K40))</f>
        <v/>
      </c>
      <c r="P40" s="7">
        <f>IFERROR(IF(AND(B40&lt;&gt;"",C40&lt;&gt;"",K40&gt;0),"OK","À vérifier"),"À vérifier")</f>
        <v/>
      </c>
    </row>
    <row r="41">
      <c r="A41" s="2" t="n"/>
      <c r="B41" s="3" t="n"/>
      <c r="C41" s="4" t="n"/>
      <c r="D41" s="2" t="n"/>
      <c r="E41" s="2" t="n"/>
      <c r="F41" s="2" t="n"/>
      <c r="G41" s="4" t="n"/>
      <c r="H41" s="4" t="n"/>
      <c r="I41" s="5" t="n"/>
      <c r="J41" s="5" t="n"/>
      <c r="K41" s="8">
        <f>IF(B41="","",I41+J41)</f>
        <v/>
      </c>
      <c r="L41" s="4" t="n"/>
      <c r="M41" s="4" t="n"/>
      <c r="N41" s="9">
        <f>IF(B41="","",MONTH(B41)&amp;"/"&amp;YEAR(B41))</f>
        <v/>
      </c>
      <c r="O41" s="8">
        <f>IF(B41="","",SUMIF($C$2:C41,"Recette",$K$2:K41)-SUMIF($C$2:C41,"Dépense",$K$2:K41))</f>
        <v/>
      </c>
      <c r="P41" s="9">
        <f>IFERROR(IF(AND(B41&lt;&gt;"",C41&lt;&gt;"",K41&gt;0),"OK","À vérifier"),"À vérifier")</f>
        <v/>
      </c>
    </row>
    <row r="42">
      <c r="A42" s="2" t="n"/>
      <c r="B42" s="3" t="n"/>
      <c r="C42" s="4" t="n"/>
      <c r="D42" s="2" t="n"/>
      <c r="E42" s="2" t="n"/>
      <c r="F42" s="2" t="n"/>
      <c r="G42" s="4" t="n"/>
      <c r="H42" s="4" t="n"/>
      <c r="I42" s="5" t="n"/>
      <c r="J42" s="5" t="n"/>
      <c r="K42" s="6">
        <f>IF(B42="","",I42+J42)</f>
        <v/>
      </c>
      <c r="L42" s="4" t="n"/>
      <c r="M42" s="4" t="n"/>
      <c r="N42" s="7">
        <f>IF(B42="","",MONTH(B42)&amp;"/"&amp;YEAR(B42))</f>
        <v/>
      </c>
      <c r="O42" s="6">
        <f>IF(B42="","",SUMIF($C$2:C42,"Recette",$K$2:K42)-SUMIF($C$2:C42,"Dépense",$K$2:K42))</f>
        <v/>
      </c>
      <c r="P42" s="7">
        <f>IFERROR(IF(AND(B42&lt;&gt;"",C42&lt;&gt;"",K42&gt;0),"OK","À vérifier"),"À vérifier")</f>
        <v/>
      </c>
    </row>
    <row r="43">
      <c r="A43" s="2" t="n"/>
      <c r="B43" s="3" t="n"/>
      <c r="C43" s="4" t="n"/>
      <c r="D43" s="2" t="n"/>
      <c r="E43" s="2" t="n"/>
      <c r="F43" s="2" t="n"/>
      <c r="G43" s="4" t="n"/>
      <c r="H43" s="4" t="n"/>
      <c r="I43" s="5" t="n"/>
      <c r="J43" s="5" t="n"/>
      <c r="K43" s="8">
        <f>IF(B43="","",I43+J43)</f>
        <v/>
      </c>
      <c r="L43" s="4" t="n"/>
      <c r="M43" s="4" t="n"/>
      <c r="N43" s="9">
        <f>IF(B43="","",MONTH(B43)&amp;"/"&amp;YEAR(B43))</f>
        <v/>
      </c>
      <c r="O43" s="8">
        <f>IF(B43="","",SUMIF($C$2:C43,"Recette",$K$2:K43)-SUMIF($C$2:C43,"Dépense",$K$2:K43))</f>
        <v/>
      </c>
      <c r="P43" s="9">
        <f>IFERROR(IF(AND(B43&lt;&gt;"",C43&lt;&gt;"",K43&gt;0),"OK","À vérifier"),"À vérifier")</f>
        <v/>
      </c>
    </row>
    <row r="44">
      <c r="A44" s="2" t="n"/>
      <c r="B44" s="3" t="n"/>
      <c r="C44" s="4" t="n"/>
      <c r="D44" s="2" t="n"/>
      <c r="E44" s="2" t="n"/>
      <c r="F44" s="2" t="n"/>
      <c r="G44" s="4" t="n"/>
      <c r="H44" s="4" t="n"/>
      <c r="I44" s="5" t="n"/>
      <c r="J44" s="5" t="n"/>
      <c r="K44" s="6">
        <f>IF(B44="","",I44+J44)</f>
        <v/>
      </c>
      <c r="L44" s="4" t="n"/>
      <c r="M44" s="4" t="n"/>
      <c r="N44" s="7">
        <f>IF(B44="","",MONTH(B44)&amp;"/"&amp;YEAR(B44))</f>
        <v/>
      </c>
      <c r="O44" s="6">
        <f>IF(B44="","",SUMIF($C$2:C44,"Recette",$K$2:K44)-SUMIF($C$2:C44,"Dépense",$K$2:K44))</f>
        <v/>
      </c>
      <c r="P44" s="7">
        <f>IFERROR(IF(AND(B44&lt;&gt;"",C44&lt;&gt;"",K44&gt;0),"OK","À vérifier"),"À vérifier")</f>
        <v/>
      </c>
    </row>
    <row r="45">
      <c r="A45" s="2" t="n"/>
      <c r="B45" s="3" t="n"/>
      <c r="C45" s="4" t="n"/>
      <c r="D45" s="2" t="n"/>
      <c r="E45" s="2" t="n"/>
      <c r="F45" s="2" t="n"/>
      <c r="G45" s="4" t="n"/>
      <c r="H45" s="4" t="n"/>
      <c r="I45" s="5" t="n"/>
      <c r="J45" s="5" t="n"/>
      <c r="K45" s="8">
        <f>IF(B45="","",I45+J45)</f>
        <v/>
      </c>
      <c r="L45" s="4" t="n"/>
      <c r="M45" s="4" t="n"/>
      <c r="N45" s="9">
        <f>IF(B45="","",MONTH(B45)&amp;"/"&amp;YEAR(B45))</f>
        <v/>
      </c>
      <c r="O45" s="8">
        <f>IF(B45="","",SUMIF($C$2:C45,"Recette",$K$2:K45)-SUMIF($C$2:C45,"Dépense",$K$2:K45))</f>
        <v/>
      </c>
      <c r="P45" s="9">
        <f>IFERROR(IF(AND(B45&lt;&gt;"",C45&lt;&gt;"",K45&gt;0),"OK","À vérifier"),"À vérifier")</f>
        <v/>
      </c>
    </row>
    <row r="46">
      <c r="A46" s="2" t="n"/>
      <c r="B46" s="3" t="n"/>
      <c r="C46" s="4" t="n"/>
      <c r="D46" s="2" t="n"/>
      <c r="E46" s="2" t="n"/>
      <c r="F46" s="2" t="n"/>
      <c r="G46" s="4" t="n"/>
      <c r="H46" s="4" t="n"/>
      <c r="I46" s="5" t="n"/>
      <c r="J46" s="5" t="n"/>
      <c r="K46" s="6">
        <f>IF(B46="","",I46+J46)</f>
        <v/>
      </c>
      <c r="L46" s="4" t="n"/>
      <c r="M46" s="4" t="n"/>
      <c r="N46" s="7">
        <f>IF(B46="","",MONTH(B46)&amp;"/"&amp;YEAR(B46))</f>
        <v/>
      </c>
      <c r="O46" s="6">
        <f>IF(B46="","",SUMIF($C$2:C46,"Recette",$K$2:K46)-SUMIF($C$2:C46,"Dépense",$K$2:K46))</f>
        <v/>
      </c>
      <c r="P46" s="7">
        <f>IFERROR(IF(AND(B46&lt;&gt;"",C46&lt;&gt;"",K46&gt;0),"OK","À vérifier"),"À vérifier")</f>
        <v/>
      </c>
    </row>
    <row r="47">
      <c r="A47" s="2" t="n"/>
      <c r="B47" s="3" t="n"/>
      <c r="C47" s="4" t="n"/>
      <c r="D47" s="2" t="n"/>
      <c r="E47" s="2" t="n"/>
      <c r="F47" s="2" t="n"/>
      <c r="G47" s="4" t="n"/>
      <c r="H47" s="4" t="n"/>
      <c r="I47" s="5" t="n"/>
      <c r="J47" s="5" t="n"/>
      <c r="K47" s="8">
        <f>IF(B47="","",I47+J47)</f>
        <v/>
      </c>
      <c r="L47" s="4" t="n"/>
      <c r="M47" s="4" t="n"/>
      <c r="N47" s="9">
        <f>IF(B47="","",MONTH(B47)&amp;"/"&amp;YEAR(B47))</f>
        <v/>
      </c>
      <c r="O47" s="8">
        <f>IF(B47="","",SUMIF($C$2:C47,"Recette",$K$2:K47)-SUMIF($C$2:C47,"Dépense",$K$2:K47))</f>
        <v/>
      </c>
      <c r="P47" s="9">
        <f>IFERROR(IF(AND(B47&lt;&gt;"",C47&lt;&gt;"",K47&gt;0),"OK","À vérifier"),"À vérifier")</f>
        <v/>
      </c>
    </row>
    <row r="48">
      <c r="A48" s="2" t="n"/>
      <c r="B48" s="3" t="n"/>
      <c r="C48" s="4" t="n"/>
      <c r="D48" s="2" t="n"/>
      <c r="E48" s="2" t="n"/>
      <c r="F48" s="2" t="n"/>
      <c r="G48" s="4" t="n"/>
      <c r="H48" s="4" t="n"/>
      <c r="I48" s="5" t="n"/>
      <c r="J48" s="5" t="n"/>
      <c r="K48" s="6">
        <f>IF(B48="","",I48+J48)</f>
        <v/>
      </c>
      <c r="L48" s="4" t="n"/>
      <c r="M48" s="4" t="n"/>
      <c r="N48" s="7">
        <f>IF(B48="","",MONTH(B48)&amp;"/"&amp;YEAR(B48))</f>
        <v/>
      </c>
      <c r="O48" s="6">
        <f>IF(B48="","",SUMIF($C$2:C48,"Recette",$K$2:K48)-SUMIF($C$2:C48,"Dépense",$K$2:K48))</f>
        <v/>
      </c>
      <c r="P48" s="7">
        <f>IFERROR(IF(AND(B48&lt;&gt;"",C48&lt;&gt;"",K48&gt;0),"OK","À vérifier"),"À vérifier")</f>
        <v/>
      </c>
    </row>
    <row r="49">
      <c r="A49" s="2" t="n"/>
      <c r="B49" s="3" t="n"/>
      <c r="C49" s="4" t="n"/>
      <c r="D49" s="2" t="n"/>
      <c r="E49" s="2" t="n"/>
      <c r="F49" s="2" t="n"/>
      <c r="G49" s="4" t="n"/>
      <c r="H49" s="4" t="n"/>
      <c r="I49" s="5" t="n"/>
      <c r="J49" s="5" t="n"/>
      <c r="K49" s="8">
        <f>IF(B49="","",I49+J49)</f>
        <v/>
      </c>
      <c r="L49" s="4" t="n"/>
      <c r="M49" s="4" t="n"/>
      <c r="N49" s="9">
        <f>IF(B49="","",MONTH(B49)&amp;"/"&amp;YEAR(B49))</f>
        <v/>
      </c>
      <c r="O49" s="8">
        <f>IF(B49="","",SUMIF($C$2:C49,"Recette",$K$2:K49)-SUMIF($C$2:C49,"Dépense",$K$2:K49))</f>
        <v/>
      </c>
      <c r="P49" s="9">
        <f>IFERROR(IF(AND(B49&lt;&gt;"",C49&lt;&gt;"",K49&gt;0),"OK","À vérifier"),"À vérifier")</f>
        <v/>
      </c>
    </row>
    <row r="50">
      <c r="A50" s="2" t="n"/>
      <c r="B50" s="3" t="n"/>
      <c r="C50" s="4" t="n"/>
      <c r="D50" s="2" t="n"/>
      <c r="E50" s="2" t="n"/>
      <c r="F50" s="2" t="n"/>
      <c r="G50" s="4" t="n"/>
      <c r="H50" s="4" t="n"/>
      <c r="I50" s="5" t="n"/>
      <c r="J50" s="5" t="n"/>
      <c r="K50" s="6">
        <f>IF(B50="","",I50+J50)</f>
        <v/>
      </c>
      <c r="L50" s="4" t="n"/>
      <c r="M50" s="4" t="n"/>
      <c r="N50" s="7">
        <f>IF(B50="","",MONTH(B50)&amp;"/"&amp;YEAR(B50))</f>
        <v/>
      </c>
      <c r="O50" s="6">
        <f>IF(B50="","",SUMIF($C$2:C50,"Recette",$K$2:K50)-SUMIF($C$2:C50,"Dépense",$K$2:K50))</f>
        <v/>
      </c>
      <c r="P50" s="7">
        <f>IFERROR(IF(AND(B50&lt;&gt;"",C50&lt;&gt;"",K50&gt;0),"OK","À vérifier"),"À vérifier")</f>
        <v/>
      </c>
    </row>
    <row r="51">
      <c r="A51" s="2" t="n"/>
      <c r="B51" s="3" t="n"/>
      <c r="C51" s="4" t="n"/>
      <c r="D51" s="2" t="n"/>
      <c r="E51" s="2" t="n"/>
      <c r="F51" s="2" t="n"/>
      <c r="G51" s="4" t="n"/>
      <c r="H51" s="4" t="n"/>
      <c r="I51" s="5" t="n"/>
      <c r="J51" s="5" t="n"/>
      <c r="K51" s="8">
        <f>IF(B51="","",I51+J51)</f>
        <v/>
      </c>
      <c r="L51" s="4" t="n"/>
      <c r="M51" s="4" t="n"/>
      <c r="N51" s="9">
        <f>IF(B51="","",MONTH(B51)&amp;"/"&amp;YEAR(B51))</f>
        <v/>
      </c>
      <c r="O51" s="8">
        <f>IF(B51="","",SUMIF($C$2:C51,"Recette",$K$2:K51)-SUMIF($C$2:C51,"Dépense",$K$2:K51))</f>
        <v/>
      </c>
      <c r="P51" s="9">
        <f>IFERROR(IF(AND(B51&lt;&gt;"",C51&lt;&gt;"",K51&gt;0),"OK","À vérifier"),"À vérifier")</f>
        <v/>
      </c>
    </row>
    <row r="52">
      <c r="A52" s="2" t="n"/>
      <c r="B52" s="3" t="n"/>
      <c r="C52" s="4" t="n"/>
      <c r="D52" s="2" t="n"/>
      <c r="E52" s="2" t="n"/>
      <c r="F52" s="2" t="n"/>
      <c r="G52" s="4" t="n"/>
      <c r="H52" s="4" t="n"/>
      <c r="I52" s="5" t="n"/>
      <c r="J52" s="5" t="n"/>
      <c r="K52" s="6">
        <f>IF(B52="","",I52+J52)</f>
        <v/>
      </c>
      <c r="L52" s="4" t="n"/>
      <c r="M52" s="4" t="n"/>
      <c r="N52" s="7">
        <f>IF(B52="","",MONTH(B52)&amp;"/"&amp;YEAR(B52))</f>
        <v/>
      </c>
      <c r="O52" s="6">
        <f>IF(B52="","",SUMIF($C$2:C52,"Recette",$K$2:K52)-SUMIF($C$2:C52,"Dépense",$K$2:K52))</f>
        <v/>
      </c>
      <c r="P52" s="7">
        <f>IFERROR(IF(AND(B52&lt;&gt;"",C52&lt;&gt;"",K52&gt;0),"OK","À vérifier"),"À vérifier")</f>
        <v/>
      </c>
    </row>
    <row r="53">
      <c r="A53" s="2" t="n"/>
      <c r="B53" s="3" t="n"/>
      <c r="C53" s="4" t="n"/>
      <c r="D53" s="2" t="n"/>
      <c r="E53" s="2" t="n"/>
      <c r="F53" s="2" t="n"/>
      <c r="G53" s="4" t="n"/>
      <c r="H53" s="4" t="n"/>
      <c r="I53" s="5" t="n"/>
      <c r="J53" s="5" t="n"/>
      <c r="K53" s="8">
        <f>IF(B53="","",I53+J53)</f>
        <v/>
      </c>
      <c r="L53" s="4" t="n"/>
      <c r="M53" s="4" t="n"/>
      <c r="N53" s="9">
        <f>IF(B53="","",MONTH(B53)&amp;"/"&amp;YEAR(B53))</f>
        <v/>
      </c>
      <c r="O53" s="8">
        <f>IF(B53="","",SUMIF($C$2:C53,"Recette",$K$2:K53)-SUMIF($C$2:C53,"Dépense",$K$2:K53))</f>
        <v/>
      </c>
      <c r="P53" s="9">
        <f>IFERROR(IF(AND(B53&lt;&gt;"",C53&lt;&gt;"",K53&gt;0),"OK","À vérifier"),"À vérifier")</f>
        <v/>
      </c>
    </row>
    <row r="54">
      <c r="A54" s="2" t="n"/>
      <c r="B54" s="3" t="n"/>
      <c r="C54" s="4" t="n"/>
      <c r="D54" s="2" t="n"/>
      <c r="E54" s="2" t="n"/>
      <c r="F54" s="2" t="n"/>
      <c r="G54" s="4" t="n"/>
      <c r="H54" s="4" t="n"/>
      <c r="I54" s="5" t="n"/>
      <c r="J54" s="5" t="n"/>
      <c r="K54" s="6">
        <f>IF(B54="","",I54+J54)</f>
        <v/>
      </c>
      <c r="L54" s="4" t="n"/>
      <c r="M54" s="4" t="n"/>
      <c r="N54" s="7">
        <f>IF(B54="","",MONTH(B54)&amp;"/"&amp;YEAR(B54))</f>
        <v/>
      </c>
      <c r="O54" s="6">
        <f>IF(B54="","",SUMIF($C$2:C54,"Recette",$K$2:K54)-SUMIF($C$2:C54,"Dépense",$K$2:K54))</f>
        <v/>
      </c>
      <c r="P54" s="7">
        <f>IFERROR(IF(AND(B54&lt;&gt;"",C54&lt;&gt;"",K54&gt;0),"OK","À vérifier"),"À vérifier")</f>
        <v/>
      </c>
    </row>
    <row r="55">
      <c r="A55" s="2" t="n"/>
      <c r="B55" s="3" t="n"/>
      <c r="C55" s="4" t="n"/>
      <c r="D55" s="2" t="n"/>
      <c r="E55" s="2" t="n"/>
      <c r="F55" s="2" t="n"/>
      <c r="G55" s="4" t="n"/>
      <c r="H55" s="4" t="n"/>
      <c r="I55" s="5" t="n"/>
      <c r="J55" s="5" t="n"/>
      <c r="K55" s="8">
        <f>IF(B55="","",I55+J55)</f>
        <v/>
      </c>
      <c r="L55" s="4" t="n"/>
      <c r="M55" s="4" t="n"/>
      <c r="N55" s="9">
        <f>IF(B55="","",MONTH(B55)&amp;"/"&amp;YEAR(B55))</f>
        <v/>
      </c>
      <c r="O55" s="8">
        <f>IF(B55="","",SUMIF($C$2:C55,"Recette",$K$2:K55)-SUMIF($C$2:C55,"Dépense",$K$2:K55))</f>
        <v/>
      </c>
      <c r="P55" s="9">
        <f>IFERROR(IF(AND(B55&lt;&gt;"",C55&lt;&gt;"",K55&gt;0),"OK","À vérifier"),"À vérifier")</f>
        <v/>
      </c>
    </row>
    <row r="56">
      <c r="A56" s="2" t="n"/>
      <c r="B56" s="3" t="n"/>
      <c r="C56" s="4" t="n"/>
      <c r="D56" s="2" t="n"/>
      <c r="E56" s="2" t="n"/>
      <c r="F56" s="2" t="n"/>
      <c r="G56" s="4" t="n"/>
      <c r="H56" s="4" t="n"/>
      <c r="I56" s="5" t="n"/>
      <c r="J56" s="5" t="n"/>
      <c r="K56" s="6">
        <f>IF(B56="","",I56+J56)</f>
        <v/>
      </c>
      <c r="L56" s="4" t="n"/>
      <c r="M56" s="4" t="n"/>
      <c r="N56" s="7">
        <f>IF(B56="","",MONTH(B56)&amp;"/"&amp;YEAR(B56))</f>
        <v/>
      </c>
      <c r="O56" s="6">
        <f>IF(B56="","",SUMIF($C$2:C56,"Recette",$K$2:K56)-SUMIF($C$2:C56,"Dépense",$K$2:K56))</f>
        <v/>
      </c>
      <c r="P56" s="7">
        <f>IFERROR(IF(AND(B56&lt;&gt;"",C56&lt;&gt;"",K56&gt;0),"OK","À vérifier"),"À vérifier")</f>
        <v/>
      </c>
    </row>
    <row r="57">
      <c r="A57" s="2" t="n"/>
      <c r="B57" s="3" t="n"/>
      <c r="C57" s="4" t="n"/>
      <c r="D57" s="2" t="n"/>
      <c r="E57" s="2" t="n"/>
      <c r="F57" s="2" t="n"/>
      <c r="G57" s="4" t="n"/>
      <c r="H57" s="4" t="n"/>
      <c r="I57" s="5" t="n"/>
      <c r="J57" s="5" t="n"/>
      <c r="K57" s="8">
        <f>IF(B57="","",I57+J57)</f>
        <v/>
      </c>
      <c r="L57" s="4" t="n"/>
      <c r="M57" s="4" t="n"/>
      <c r="N57" s="9">
        <f>IF(B57="","",MONTH(B57)&amp;"/"&amp;YEAR(B57))</f>
        <v/>
      </c>
      <c r="O57" s="8">
        <f>IF(B57="","",SUMIF($C$2:C57,"Recette",$K$2:K57)-SUMIF($C$2:C57,"Dépense",$K$2:K57))</f>
        <v/>
      </c>
      <c r="P57" s="9">
        <f>IFERROR(IF(AND(B57&lt;&gt;"",C57&lt;&gt;"",K57&gt;0),"OK","À vérifier"),"À vérifier")</f>
        <v/>
      </c>
    </row>
    <row r="58">
      <c r="A58" s="2" t="n"/>
      <c r="B58" s="3" t="n"/>
      <c r="C58" s="4" t="n"/>
      <c r="D58" s="2" t="n"/>
      <c r="E58" s="2" t="n"/>
      <c r="F58" s="2" t="n"/>
      <c r="G58" s="4" t="n"/>
      <c r="H58" s="4" t="n"/>
      <c r="I58" s="5" t="n"/>
      <c r="J58" s="5" t="n"/>
      <c r="K58" s="6">
        <f>IF(B58="","",I58+J58)</f>
        <v/>
      </c>
      <c r="L58" s="4" t="n"/>
      <c r="M58" s="4" t="n"/>
      <c r="N58" s="7">
        <f>IF(B58="","",MONTH(B58)&amp;"/"&amp;YEAR(B58))</f>
        <v/>
      </c>
      <c r="O58" s="6">
        <f>IF(B58="","",SUMIF($C$2:C58,"Recette",$K$2:K58)-SUMIF($C$2:C58,"Dépense",$K$2:K58))</f>
        <v/>
      </c>
      <c r="P58" s="7">
        <f>IFERROR(IF(AND(B58&lt;&gt;"",C58&lt;&gt;"",K58&gt;0),"OK","À vérifier"),"À vérifier")</f>
        <v/>
      </c>
    </row>
    <row r="59">
      <c r="A59" s="2" t="n"/>
      <c r="B59" s="3" t="n"/>
      <c r="C59" s="4" t="n"/>
      <c r="D59" s="2" t="n"/>
      <c r="E59" s="2" t="n"/>
      <c r="F59" s="2" t="n"/>
      <c r="G59" s="4" t="n"/>
      <c r="H59" s="4" t="n"/>
      <c r="I59" s="5" t="n"/>
      <c r="J59" s="5" t="n"/>
      <c r="K59" s="8">
        <f>IF(B59="","",I59+J59)</f>
        <v/>
      </c>
      <c r="L59" s="4" t="n"/>
      <c r="M59" s="4" t="n"/>
      <c r="N59" s="9">
        <f>IF(B59="","",MONTH(B59)&amp;"/"&amp;YEAR(B59))</f>
        <v/>
      </c>
      <c r="O59" s="8">
        <f>IF(B59="","",SUMIF($C$2:C59,"Recette",$K$2:K59)-SUMIF($C$2:C59,"Dépense",$K$2:K59))</f>
        <v/>
      </c>
      <c r="P59" s="9">
        <f>IFERROR(IF(AND(B59&lt;&gt;"",C59&lt;&gt;"",K59&gt;0),"OK","À vérifier"),"À vérifier")</f>
        <v/>
      </c>
    </row>
    <row r="60">
      <c r="A60" s="2" t="n"/>
      <c r="B60" s="3" t="n"/>
      <c r="C60" s="4" t="n"/>
      <c r="D60" s="2" t="n"/>
      <c r="E60" s="2" t="n"/>
      <c r="F60" s="2" t="n"/>
      <c r="G60" s="4" t="n"/>
      <c r="H60" s="4" t="n"/>
      <c r="I60" s="5" t="n"/>
      <c r="J60" s="5" t="n"/>
      <c r="K60" s="6">
        <f>IF(B60="","",I60+J60)</f>
        <v/>
      </c>
      <c r="L60" s="4" t="n"/>
      <c r="M60" s="4" t="n"/>
      <c r="N60" s="7">
        <f>IF(B60="","",MONTH(B60)&amp;"/"&amp;YEAR(B60))</f>
        <v/>
      </c>
      <c r="O60" s="6">
        <f>IF(B60="","",SUMIF($C$2:C60,"Recette",$K$2:K60)-SUMIF($C$2:C60,"Dépense",$K$2:K60))</f>
        <v/>
      </c>
      <c r="P60" s="7">
        <f>IFERROR(IF(AND(B60&lt;&gt;"",C60&lt;&gt;"",K60&gt;0),"OK","À vérifier"),"À vérifier")</f>
        <v/>
      </c>
    </row>
    <row r="61">
      <c r="A61" s="2" t="n"/>
      <c r="B61" s="3" t="n"/>
      <c r="C61" s="4" t="n"/>
      <c r="D61" s="2" t="n"/>
      <c r="E61" s="2" t="n"/>
      <c r="F61" s="2" t="n"/>
      <c r="G61" s="4" t="n"/>
      <c r="H61" s="4" t="n"/>
      <c r="I61" s="5" t="n"/>
      <c r="J61" s="5" t="n"/>
      <c r="K61" s="8">
        <f>IF(B61="","",I61+J61)</f>
        <v/>
      </c>
      <c r="L61" s="4" t="n"/>
      <c r="M61" s="4" t="n"/>
      <c r="N61" s="9">
        <f>IF(B61="","",MONTH(B61)&amp;"/"&amp;YEAR(B61))</f>
        <v/>
      </c>
      <c r="O61" s="8">
        <f>IF(B61="","",SUMIF($C$2:C61,"Recette",$K$2:K61)-SUMIF($C$2:C61,"Dépense",$K$2:K61))</f>
        <v/>
      </c>
      <c r="P61" s="9">
        <f>IFERROR(IF(AND(B61&lt;&gt;"",C61&lt;&gt;"",K61&gt;0),"OK","À vérifier"),"À vérifier")</f>
        <v/>
      </c>
    </row>
    <row r="62">
      <c r="A62" s="2" t="n"/>
      <c r="B62" s="3" t="n"/>
      <c r="C62" s="4" t="n"/>
      <c r="D62" s="2" t="n"/>
      <c r="E62" s="2" t="n"/>
      <c r="F62" s="2" t="n"/>
      <c r="G62" s="4" t="n"/>
      <c r="H62" s="4" t="n"/>
      <c r="I62" s="5" t="n"/>
      <c r="J62" s="5" t="n"/>
      <c r="K62" s="6">
        <f>IF(B62="","",I62+J62)</f>
        <v/>
      </c>
      <c r="L62" s="4" t="n"/>
      <c r="M62" s="4" t="n"/>
      <c r="N62" s="7">
        <f>IF(B62="","",MONTH(B62)&amp;"/"&amp;YEAR(B62))</f>
        <v/>
      </c>
      <c r="O62" s="6">
        <f>IF(B62="","",SUMIF($C$2:C62,"Recette",$K$2:K62)-SUMIF($C$2:C62,"Dépense",$K$2:K62))</f>
        <v/>
      </c>
      <c r="P62" s="7">
        <f>IFERROR(IF(AND(B62&lt;&gt;"",C62&lt;&gt;"",K62&gt;0),"OK","À vérifier"),"À vérifier")</f>
        <v/>
      </c>
    </row>
    <row r="63">
      <c r="A63" s="2" t="n"/>
      <c r="B63" s="3" t="n"/>
      <c r="C63" s="4" t="n"/>
      <c r="D63" s="2" t="n"/>
      <c r="E63" s="2" t="n"/>
      <c r="F63" s="2" t="n"/>
      <c r="G63" s="4" t="n"/>
      <c r="H63" s="4" t="n"/>
      <c r="I63" s="5" t="n"/>
      <c r="J63" s="5" t="n"/>
      <c r="K63" s="8">
        <f>IF(B63="","",I63+J63)</f>
        <v/>
      </c>
      <c r="L63" s="4" t="n"/>
      <c r="M63" s="4" t="n"/>
      <c r="N63" s="9">
        <f>IF(B63="","",MONTH(B63)&amp;"/"&amp;YEAR(B63))</f>
        <v/>
      </c>
      <c r="O63" s="8">
        <f>IF(B63="","",SUMIF($C$2:C63,"Recette",$K$2:K63)-SUMIF($C$2:C63,"Dépense",$K$2:K63))</f>
        <v/>
      </c>
      <c r="P63" s="9">
        <f>IFERROR(IF(AND(B63&lt;&gt;"",C63&lt;&gt;"",K63&gt;0),"OK","À vérifier"),"À vérifier")</f>
        <v/>
      </c>
    </row>
    <row r="64">
      <c r="A64" s="2" t="n"/>
      <c r="B64" s="3" t="n"/>
      <c r="C64" s="4" t="n"/>
      <c r="D64" s="2" t="n"/>
      <c r="E64" s="2" t="n"/>
      <c r="F64" s="2" t="n"/>
      <c r="G64" s="4" t="n"/>
      <c r="H64" s="4" t="n"/>
      <c r="I64" s="5" t="n"/>
      <c r="J64" s="5" t="n"/>
      <c r="K64" s="6">
        <f>IF(B64="","",I64+J64)</f>
        <v/>
      </c>
      <c r="L64" s="4" t="n"/>
      <c r="M64" s="4" t="n"/>
      <c r="N64" s="7">
        <f>IF(B64="","",MONTH(B64)&amp;"/"&amp;YEAR(B64))</f>
        <v/>
      </c>
      <c r="O64" s="6">
        <f>IF(B64="","",SUMIF($C$2:C64,"Recette",$K$2:K64)-SUMIF($C$2:C64,"Dépense",$K$2:K64))</f>
        <v/>
      </c>
      <c r="P64" s="7">
        <f>IFERROR(IF(AND(B64&lt;&gt;"",C64&lt;&gt;"",K64&gt;0),"OK","À vérifier"),"À vérifier")</f>
        <v/>
      </c>
    </row>
    <row r="65">
      <c r="A65" s="2" t="n"/>
      <c r="B65" s="3" t="n"/>
      <c r="C65" s="4" t="n"/>
      <c r="D65" s="2" t="n"/>
      <c r="E65" s="2" t="n"/>
      <c r="F65" s="2" t="n"/>
      <c r="G65" s="4" t="n"/>
      <c r="H65" s="4" t="n"/>
      <c r="I65" s="5" t="n"/>
      <c r="J65" s="5" t="n"/>
      <c r="K65" s="8">
        <f>IF(B65="","",I65+J65)</f>
        <v/>
      </c>
      <c r="L65" s="4" t="n"/>
      <c r="M65" s="4" t="n"/>
      <c r="N65" s="9">
        <f>IF(B65="","",MONTH(B65)&amp;"/"&amp;YEAR(B65))</f>
        <v/>
      </c>
      <c r="O65" s="8">
        <f>IF(B65="","",SUMIF($C$2:C65,"Recette",$K$2:K65)-SUMIF($C$2:C65,"Dépense",$K$2:K65))</f>
        <v/>
      </c>
      <c r="P65" s="9">
        <f>IFERROR(IF(AND(B65&lt;&gt;"",C65&lt;&gt;"",K65&gt;0),"OK","À vérifier"),"À vérifier")</f>
        <v/>
      </c>
    </row>
    <row r="66">
      <c r="A66" s="2" t="n"/>
      <c r="B66" s="3" t="n"/>
      <c r="C66" s="4" t="n"/>
      <c r="D66" s="2" t="n"/>
      <c r="E66" s="2" t="n"/>
      <c r="F66" s="2" t="n"/>
      <c r="G66" s="4" t="n"/>
      <c r="H66" s="4" t="n"/>
      <c r="I66" s="5" t="n"/>
      <c r="J66" s="5" t="n"/>
      <c r="K66" s="6">
        <f>IF(B66="","",I66+J66)</f>
        <v/>
      </c>
      <c r="L66" s="4" t="n"/>
      <c r="M66" s="4" t="n"/>
      <c r="N66" s="7">
        <f>IF(B66="","",MONTH(B66)&amp;"/"&amp;YEAR(B66))</f>
        <v/>
      </c>
      <c r="O66" s="6">
        <f>IF(B66="","",SUMIF($C$2:C66,"Recette",$K$2:K66)-SUMIF($C$2:C66,"Dépense",$K$2:K66))</f>
        <v/>
      </c>
      <c r="P66" s="7">
        <f>IFERROR(IF(AND(B66&lt;&gt;"",C66&lt;&gt;"",K66&gt;0),"OK","À vérifier"),"À vérifier")</f>
        <v/>
      </c>
    </row>
    <row r="67">
      <c r="A67" s="2" t="n"/>
      <c r="B67" s="3" t="n"/>
      <c r="C67" s="4" t="n"/>
      <c r="D67" s="2" t="n"/>
      <c r="E67" s="2" t="n"/>
      <c r="F67" s="2" t="n"/>
      <c r="G67" s="4" t="n"/>
      <c r="H67" s="4" t="n"/>
      <c r="I67" s="5" t="n"/>
      <c r="J67" s="5" t="n"/>
      <c r="K67" s="8">
        <f>IF(B67="","",I67+J67)</f>
        <v/>
      </c>
      <c r="L67" s="4" t="n"/>
      <c r="M67" s="4" t="n"/>
      <c r="N67" s="9">
        <f>IF(B67="","",MONTH(B67)&amp;"/"&amp;YEAR(B67))</f>
        <v/>
      </c>
      <c r="O67" s="8">
        <f>IF(B67="","",SUMIF($C$2:C67,"Recette",$K$2:K67)-SUMIF($C$2:C67,"Dépense",$K$2:K67))</f>
        <v/>
      </c>
      <c r="P67" s="9">
        <f>IFERROR(IF(AND(B67&lt;&gt;"",C67&lt;&gt;"",K67&gt;0),"OK","À vérifier"),"À vérifier")</f>
        <v/>
      </c>
    </row>
    <row r="68">
      <c r="A68" s="2" t="n"/>
      <c r="B68" s="3" t="n"/>
      <c r="C68" s="4" t="n"/>
      <c r="D68" s="2" t="n"/>
      <c r="E68" s="2" t="n"/>
      <c r="F68" s="2" t="n"/>
      <c r="G68" s="4" t="n"/>
      <c r="H68" s="4" t="n"/>
      <c r="I68" s="5" t="n"/>
      <c r="J68" s="5" t="n"/>
      <c r="K68" s="6">
        <f>IF(B68="","",I68+J68)</f>
        <v/>
      </c>
      <c r="L68" s="4" t="n"/>
      <c r="M68" s="4" t="n"/>
      <c r="N68" s="7">
        <f>IF(B68="","",MONTH(B68)&amp;"/"&amp;YEAR(B68))</f>
        <v/>
      </c>
      <c r="O68" s="6">
        <f>IF(B68="","",SUMIF($C$2:C68,"Recette",$K$2:K68)-SUMIF($C$2:C68,"Dépense",$K$2:K68))</f>
        <v/>
      </c>
      <c r="P68" s="7">
        <f>IFERROR(IF(AND(B68&lt;&gt;"",C68&lt;&gt;"",K68&gt;0),"OK","À vérifier"),"À vérifier")</f>
        <v/>
      </c>
    </row>
    <row r="69">
      <c r="A69" s="2" t="n"/>
      <c r="B69" s="3" t="n"/>
      <c r="C69" s="4" t="n"/>
      <c r="D69" s="2" t="n"/>
      <c r="E69" s="2" t="n"/>
      <c r="F69" s="2" t="n"/>
      <c r="G69" s="4" t="n"/>
      <c r="H69" s="4" t="n"/>
      <c r="I69" s="5" t="n"/>
      <c r="J69" s="5" t="n"/>
      <c r="K69" s="8">
        <f>IF(B69="","",I69+J69)</f>
        <v/>
      </c>
      <c r="L69" s="4" t="n"/>
      <c r="M69" s="4" t="n"/>
      <c r="N69" s="9">
        <f>IF(B69="","",MONTH(B69)&amp;"/"&amp;YEAR(B69))</f>
        <v/>
      </c>
      <c r="O69" s="8">
        <f>IF(B69="","",SUMIF($C$2:C69,"Recette",$K$2:K69)-SUMIF($C$2:C69,"Dépense",$K$2:K69))</f>
        <v/>
      </c>
      <c r="P69" s="9">
        <f>IFERROR(IF(AND(B69&lt;&gt;"",C69&lt;&gt;"",K69&gt;0),"OK","À vérifier"),"À vérifier")</f>
        <v/>
      </c>
    </row>
    <row r="70">
      <c r="A70" s="2" t="n"/>
      <c r="B70" s="3" t="n"/>
      <c r="C70" s="4" t="n"/>
      <c r="D70" s="2" t="n"/>
      <c r="E70" s="2" t="n"/>
      <c r="F70" s="2" t="n"/>
      <c r="G70" s="4" t="n"/>
      <c r="H70" s="4" t="n"/>
      <c r="I70" s="5" t="n"/>
      <c r="J70" s="5" t="n"/>
      <c r="K70" s="6">
        <f>IF(B70="","",I70+J70)</f>
        <v/>
      </c>
      <c r="L70" s="4" t="n"/>
      <c r="M70" s="4" t="n"/>
      <c r="N70" s="7">
        <f>IF(B70="","",MONTH(B70)&amp;"/"&amp;YEAR(B70))</f>
        <v/>
      </c>
      <c r="O70" s="6">
        <f>IF(B70="","",SUMIF($C$2:C70,"Recette",$K$2:K70)-SUMIF($C$2:C70,"Dépense",$K$2:K70))</f>
        <v/>
      </c>
      <c r="P70" s="7">
        <f>IFERROR(IF(AND(B70&lt;&gt;"",C70&lt;&gt;"",K70&gt;0),"OK","À vérifier"),"À vérifier")</f>
        <v/>
      </c>
    </row>
    <row r="71">
      <c r="A71" s="2" t="n"/>
      <c r="B71" s="3" t="n"/>
      <c r="C71" s="4" t="n"/>
      <c r="D71" s="2" t="n"/>
      <c r="E71" s="2" t="n"/>
      <c r="F71" s="2" t="n"/>
      <c r="G71" s="4" t="n"/>
      <c r="H71" s="4" t="n"/>
      <c r="I71" s="5" t="n"/>
      <c r="J71" s="5" t="n"/>
      <c r="K71" s="8">
        <f>IF(B71="","",I71+J71)</f>
        <v/>
      </c>
      <c r="L71" s="4" t="n"/>
      <c r="M71" s="4" t="n"/>
      <c r="N71" s="9">
        <f>IF(B71="","",MONTH(B71)&amp;"/"&amp;YEAR(B71))</f>
        <v/>
      </c>
      <c r="O71" s="8">
        <f>IF(B71="","",SUMIF($C$2:C71,"Recette",$K$2:K71)-SUMIF($C$2:C71,"Dépense",$K$2:K71))</f>
        <v/>
      </c>
      <c r="P71" s="9">
        <f>IFERROR(IF(AND(B71&lt;&gt;"",C71&lt;&gt;"",K71&gt;0),"OK","À vérifier"),"À vérifier")</f>
        <v/>
      </c>
    </row>
    <row r="72">
      <c r="A72" s="2" t="n"/>
      <c r="B72" s="3" t="n"/>
      <c r="C72" s="4" t="n"/>
      <c r="D72" s="2" t="n"/>
      <c r="E72" s="2" t="n"/>
      <c r="F72" s="2" t="n"/>
      <c r="G72" s="4" t="n"/>
      <c r="H72" s="4" t="n"/>
      <c r="I72" s="5" t="n"/>
      <c r="J72" s="5" t="n"/>
      <c r="K72" s="6">
        <f>IF(B72="","",I72+J72)</f>
        <v/>
      </c>
      <c r="L72" s="4" t="n"/>
      <c r="M72" s="4" t="n"/>
      <c r="N72" s="7">
        <f>IF(B72="","",MONTH(B72)&amp;"/"&amp;YEAR(B72))</f>
        <v/>
      </c>
      <c r="O72" s="6">
        <f>IF(B72="","",SUMIF($C$2:C72,"Recette",$K$2:K72)-SUMIF($C$2:C72,"Dépense",$K$2:K72))</f>
        <v/>
      </c>
      <c r="P72" s="7">
        <f>IFERROR(IF(AND(B72&lt;&gt;"",C72&lt;&gt;"",K72&gt;0),"OK","À vérifier"),"À vérifier")</f>
        <v/>
      </c>
    </row>
    <row r="73">
      <c r="A73" s="2" t="n"/>
      <c r="B73" s="3" t="n"/>
      <c r="C73" s="4" t="n"/>
      <c r="D73" s="2" t="n"/>
      <c r="E73" s="2" t="n"/>
      <c r="F73" s="2" t="n"/>
      <c r="G73" s="4" t="n"/>
      <c r="H73" s="4" t="n"/>
      <c r="I73" s="5" t="n"/>
      <c r="J73" s="5" t="n"/>
      <c r="K73" s="8">
        <f>IF(B73="","",I73+J73)</f>
        <v/>
      </c>
      <c r="L73" s="4" t="n"/>
      <c r="M73" s="4" t="n"/>
      <c r="N73" s="9">
        <f>IF(B73="","",MONTH(B73)&amp;"/"&amp;YEAR(B73))</f>
        <v/>
      </c>
      <c r="O73" s="8">
        <f>IF(B73="","",SUMIF($C$2:C73,"Recette",$K$2:K73)-SUMIF($C$2:C73,"Dépense",$K$2:K73))</f>
        <v/>
      </c>
      <c r="P73" s="9">
        <f>IFERROR(IF(AND(B73&lt;&gt;"",C73&lt;&gt;"",K73&gt;0),"OK","À vérifier"),"À vérifier")</f>
        <v/>
      </c>
    </row>
    <row r="74">
      <c r="A74" s="2" t="n"/>
      <c r="B74" s="3" t="n"/>
      <c r="C74" s="4" t="n"/>
      <c r="D74" s="2" t="n"/>
      <c r="E74" s="2" t="n"/>
      <c r="F74" s="2" t="n"/>
      <c r="G74" s="4" t="n"/>
      <c r="H74" s="4" t="n"/>
      <c r="I74" s="5" t="n"/>
      <c r="J74" s="5" t="n"/>
      <c r="K74" s="6">
        <f>IF(B74="","",I74+J74)</f>
        <v/>
      </c>
      <c r="L74" s="4" t="n"/>
      <c r="M74" s="4" t="n"/>
      <c r="N74" s="7">
        <f>IF(B74="","",MONTH(B74)&amp;"/"&amp;YEAR(B74))</f>
        <v/>
      </c>
      <c r="O74" s="6">
        <f>IF(B74="","",SUMIF($C$2:C74,"Recette",$K$2:K74)-SUMIF($C$2:C74,"Dépense",$K$2:K74))</f>
        <v/>
      </c>
      <c r="P74" s="7">
        <f>IFERROR(IF(AND(B74&lt;&gt;"",C74&lt;&gt;"",K74&gt;0),"OK","À vérifier"),"À vérifier")</f>
        <v/>
      </c>
    </row>
    <row r="75">
      <c r="A75" s="2" t="n"/>
      <c r="B75" s="3" t="n"/>
      <c r="C75" s="4" t="n"/>
      <c r="D75" s="2" t="n"/>
      <c r="E75" s="2" t="n"/>
      <c r="F75" s="2" t="n"/>
      <c r="G75" s="4" t="n"/>
      <c r="H75" s="4" t="n"/>
      <c r="I75" s="5" t="n"/>
      <c r="J75" s="5" t="n"/>
      <c r="K75" s="8">
        <f>IF(B75="","",I75+J75)</f>
        <v/>
      </c>
      <c r="L75" s="4" t="n"/>
      <c r="M75" s="4" t="n"/>
      <c r="N75" s="9">
        <f>IF(B75="","",MONTH(B75)&amp;"/"&amp;YEAR(B75))</f>
        <v/>
      </c>
      <c r="O75" s="8">
        <f>IF(B75="","",SUMIF($C$2:C75,"Recette",$K$2:K75)-SUMIF($C$2:C75,"Dépense",$K$2:K75))</f>
        <v/>
      </c>
      <c r="P75" s="9">
        <f>IFERROR(IF(AND(B75&lt;&gt;"",C75&lt;&gt;"",K75&gt;0),"OK","À vérifier"),"À vérifier")</f>
        <v/>
      </c>
    </row>
    <row r="76">
      <c r="A76" s="2" t="n"/>
      <c r="B76" s="3" t="n"/>
      <c r="C76" s="4" t="n"/>
      <c r="D76" s="2" t="n"/>
      <c r="E76" s="2" t="n"/>
      <c r="F76" s="2" t="n"/>
      <c r="G76" s="4" t="n"/>
      <c r="H76" s="4" t="n"/>
      <c r="I76" s="5" t="n"/>
      <c r="J76" s="5" t="n"/>
      <c r="K76" s="6">
        <f>IF(B76="","",I76+J76)</f>
        <v/>
      </c>
      <c r="L76" s="4" t="n"/>
      <c r="M76" s="4" t="n"/>
      <c r="N76" s="7">
        <f>IF(B76="","",MONTH(B76)&amp;"/"&amp;YEAR(B76))</f>
        <v/>
      </c>
      <c r="O76" s="6">
        <f>IF(B76="","",SUMIF($C$2:C76,"Recette",$K$2:K76)-SUMIF($C$2:C76,"Dépense",$K$2:K76))</f>
        <v/>
      </c>
      <c r="P76" s="7">
        <f>IFERROR(IF(AND(B76&lt;&gt;"",C76&lt;&gt;"",K76&gt;0),"OK","À vérifier"),"À vérifier")</f>
        <v/>
      </c>
    </row>
    <row r="77">
      <c r="A77" s="2" t="n"/>
      <c r="B77" s="3" t="n"/>
      <c r="C77" s="4" t="n"/>
      <c r="D77" s="2" t="n"/>
      <c r="E77" s="2" t="n"/>
      <c r="F77" s="2" t="n"/>
      <c r="G77" s="4" t="n"/>
      <c r="H77" s="4" t="n"/>
      <c r="I77" s="5" t="n"/>
      <c r="J77" s="5" t="n"/>
      <c r="K77" s="8">
        <f>IF(B77="","",I77+J77)</f>
        <v/>
      </c>
      <c r="L77" s="4" t="n"/>
      <c r="M77" s="4" t="n"/>
      <c r="N77" s="9">
        <f>IF(B77="","",MONTH(B77)&amp;"/"&amp;YEAR(B77))</f>
        <v/>
      </c>
      <c r="O77" s="8">
        <f>IF(B77="","",SUMIF($C$2:C77,"Recette",$K$2:K77)-SUMIF($C$2:C77,"Dépense",$K$2:K77))</f>
        <v/>
      </c>
      <c r="P77" s="9">
        <f>IFERROR(IF(AND(B77&lt;&gt;"",C77&lt;&gt;"",K77&gt;0),"OK","À vérifier"),"À vérifier")</f>
        <v/>
      </c>
    </row>
    <row r="78">
      <c r="A78" s="2" t="n"/>
      <c r="B78" s="3" t="n"/>
      <c r="C78" s="4" t="n"/>
      <c r="D78" s="2" t="n"/>
      <c r="E78" s="2" t="n"/>
      <c r="F78" s="2" t="n"/>
      <c r="G78" s="4" t="n"/>
      <c r="H78" s="4" t="n"/>
      <c r="I78" s="5" t="n"/>
      <c r="J78" s="5" t="n"/>
      <c r="K78" s="6">
        <f>IF(B78="","",I78+J78)</f>
        <v/>
      </c>
      <c r="L78" s="4" t="n"/>
      <c r="M78" s="4" t="n"/>
      <c r="N78" s="7">
        <f>IF(B78="","",MONTH(B78)&amp;"/"&amp;YEAR(B78))</f>
        <v/>
      </c>
      <c r="O78" s="6">
        <f>IF(B78="","",SUMIF($C$2:C78,"Recette",$K$2:K78)-SUMIF($C$2:C78,"Dépense",$K$2:K78))</f>
        <v/>
      </c>
      <c r="P78" s="7">
        <f>IFERROR(IF(AND(B78&lt;&gt;"",C78&lt;&gt;"",K78&gt;0),"OK","À vérifier"),"À vérifier")</f>
        <v/>
      </c>
    </row>
    <row r="79">
      <c r="A79" s="2" t="n"/>
      <c r="B79" s="3" t="n"/>
      <c r="C79" s="4" t="n"/>
      <c r="D79" s="2" t="n"/>
      <c r="E79" s="2" t="n"/>
      <c r="F79" s="2" t="n"/>
      <c r="G79" s="4" t="n"/>
      <c r="H79" s="4" t="n"/>
      <c r="I79" s="5" t="n"/>
      <c r="J79" s="5" t="n"/>
      <c r="K79" s="8">
        <f>IF(B79="","",I79+J79)</f>
        <v/>
      </c>
      <c r="L79" s="4" t="n"/>
      <c r="M79" s="4" t="n"/>
      <c r="N79" s="9">
        <f>IF(B79="","",MONTH(B79)&amp;"/"&amp;YEAR(B79))</f>
        <v/>
      </c>
      <c r="O79" s="8">
        <f>IF(B79="","",SUMIF($C$2:C79,"Recette",$K$2:K79)-SUMIF($C$2:C79,"Dépense",$K$2:K79))</f>
        <v/>
      </c>
      <c r="P79" s="9">
        <f>IFERROR(IF(AND(B79&lt;&gt;"",C79&lt;&gt;"",K79&gt;0),"OK","À vérifier"),"À vérifier")</f>
        <v/>
      </c>
    </row>
    <row r="80">
      <c r="A80" s="2" t="n"/>
      <c r="B80" s="3" t="n"/>
      <c r="C80" s="4" t="n"/>
      <c r="D80" s="2" t="n"/>
      <c r="E80" s="2" t="n"/>
      <c r="F80" s="2" t="n"/>
      <c r="G80" s="4" t="n"/>
      <c r="H80" s="4" t="n"/>
      <c r="I80" s="5" t="n"/>
      <c r="J80" s="5" t="n"/>
      <c r="K80" s="6">
        <f>IF(B80="","",I80+J80)</f>
        <v/>
      </c>
      <c r="L80" s="4" t="n"/>
      <c r="M80" s="4" t="n"/>
      <c r="N80" s="7">
        <f>IF(B80="","",MONTH(B80)&amp;"/"&amp;YEAR(B80))</f>
        <v/>
      </c>
      <c r="O80" s="6">
        <f>IF(B80="","",SUMIF($C$2:C80,"Recette",$K$2:K80)-SUMIF($C$2:C80,"Dépense",$K$2:K80))</f>
        <v/>
      </c>
      <c r="P80" s="7">
        <f>IFERROR(IF(AND(B80&lt;&gt;"",C80&lt;&gt;"",K80&gt;0),"OK","À vérifier"),"À vérifier")</f>
        <v/>
      </c>
    </row>
    <row r="81">
      <c r="A81" s="2" t="n"/>
      <c r="B81" s="3" t="n"/>
      <c r="C81" s="4" t="n"/>
      <c r="D81" s="2" t="n"/>
      <c r="E81" s="2" t="n"/>
      <c r="F81" s="2" t="n"/>
      <c r="G81" s="4" t="n"/>
      <c r="H81" s="4" t="n"/>
      <c r="I81" s="5" t="n"/>
      <c r="J81" s="5" t="n"/>
      <c r="K81" s="8">
        <f>IF(B81="","",I81+J81)</f>
        <v/>
      </c>
      <c r="L81" s="4" t="n"/>
      <c r="M81" s="4" t="n"/>
      <c r="N81" s="9">
        <f>IF(B81="","",MONTH(B81)&amp;"/"&amp;YEAR(B81))</f>
        <v/>
      </c>
      <c r="O81" s="8">
        <f>IF(B81="","",SUMIF($C$2:C81,"Recette",$K$2:K81)-SUMIF($C$2:C81,"Dépense",$K$2:K81))</f>
        <v/>
      </c>
      <c r="P81" s="9">
        <f>IFERROR(IF(AND(B81&lt;&gt;"",C81&lt;&gt;"",K81&gt;0),"OK","À vérifier"),"À vérifier")</f>
        <v/>
      </c>
    </row>
    <row r="82">
      <c r="A82" s="2" t="n"/>
      <c r="B82" s="3" t="n"/>
      <c r="C82" s="4" t="n"/>
      <c r="D82" s="2" t="n"/>
      <c r="E82" s="2" t="n"/>
      <c r="F82" s="2" t="n"/>
      <c r="G82" s="4" t="n"/>
      <c r="H82" s="4" t="n"/>
      <c r="I82" s="5" t="n"/>
      <c r="J82" s="5" t="n"/>
      <c r="K82" s="6">
        <f>IF(B82="","",I82+J82)</f>
        <v/>
      </c>
      <c r="L82" s="4" t="n"/>
      <c r="M82" s="4" t="n"/>
      <c r="N82" s="7">
        <f>IF(B82="","",MONTH(B82)&amp;"/"&amp;YEAR(B82))</f>
        <v/>
      </c>
      <c r="O82" s="6">
        <f>IF(B82="","",SUMIF($C$2:C82,"Recette",$K$2:K82)-SUMIF($C$2:C82,"Dépense",$K$2:K82))</f>
        <v/>
      </c>
      <c r="P82" s="7">
        <f>IFERROR(IF(AND(B82&lt;&gt;"",C82&lt;&gt;"",K82&gt;0),"OK","À vérifier"),"À vérifier")</f>
        <v/>
      </c>
    </row>
    <row r="83">
      <c r="A83" s="2" t="n"/>
      <c r="B83" s="3" t="n"/>
      <c r="C83" s="4" t="n"/>
      <c r="D83" s="2" t="n"/>
      <c r="E83" s="2" t="n"/>
      <c r="F83" s="2" t="n"/>
      <c r="G83" s="4" t="n"/>
      <c r="H83" s="4" t="n"/>
      <c r="I83" s="5" t="n"/>
      <c r="J83" s="5" t="n"/>
      <c r="K83" s="8">
        <f>IF(B83="","",I83+J83)</f>
        <v/>
      </c>
      <c r="L83" s="4" t="n"/>
      <c r="M83" s="4" t="n"/>
      <c r="N83" s="9">
        <f>IF(B83="","",MONTH(B83)&amp;"/"&amp;YEAR(B83))</f>
        <v/>
      </c>
      <c r="O83" s="8">
        <f>IF(B83="","",SUMIF($C$2:C83,"Recette",$K$2:K83)-SUMIF($C$2:C83,"Dépense",$K$2:K83))</f>
        <v/>
      </c>
      <c r="P83" s="9">
        <f>IFERROR(IF(AND(B83&lt;&gt;"",C83&lt;&gt;"",K83&gt;0),"OK","À vérifier"),"À vérifier")</f>
        <v/>
      </c>
    </row>
    <row r="84">
      <c r="A84" s="2" t="n"/>
      <c r="B84" s="3" t="n"/>
      <c r="C84" s="4" t="n"/>
      <c r="D84" s="2" t="n"/>
      <c r="E84" s="2" t="n"/>
      <c r="F84" s="2" t="n"/>
      <c r="G84" s="4" t="n"/>
      <c r="H84" s="4" t="n"/>
      <c r="I84" s="5" t="n"/>
      <c r="J84" s="5" t="n"/>
      <c r="K84" s="6">
        <f>IF(B84="","",I84+J84)</f>
        <v/>
      </c>
      <c r="L84" s="4" t="n"/>
      <c r="M84" s="4" t="n"/>
      <c r="N84" s="7">
        <f>IF(B84="","",MONTH(B84)&amp;"/"&amp;YEAR(B84))</f>
        <v/>
      </c>
      <c r="O84" s="6">
        <f>IF(B84="","",SUMIF($C$2:C84,"Recette",$K$2:K84)-SUMIF($C$2:C84,"Dépense",$K$2:K84))</f>
        <v/>
      </c>
      <c r="P84" s="7">
        <f>IFERROR(IF(AND(B84&lt;&gt;"",C84&lt;&gt;"",K84&gt;0),"OK","À vérifier"),"À vérifier")</f>
        <v/>
      </c>
    </row>
    <row r="85">
      <c r="A85" s="2" t="n"/>
      <c r="B85" s="3" t="n"/>
      <c r="C85" s="4" t="n"/>
      <c r="D85" s="2" t="n"/>
      <c r="E85" s="2" t="n"/>
      <c r="F85" s="2" t="n"/>
      <c r="G85" s="4" t="n"/>
      <c r="H85" s="4" t="n"/>
      <c r="I85" s="5" t="n"/>
      <c r="J85" s="5" t="n"/>
      <c r="K85" s="8">
        <f>IF(B85="","",I85+J85)</f>
        <v/>
      </c>
      <c r="L85" s="4" t="n"/>
      <c r="M85" s="4" t="n"/>
      <c r="N85" s="9">
        <f>IF(B85="","",MONTH(B85)&amp;"/"&amp;YEAR(B85))</f>
        <v/>
      </c>
      <c r="O85" s="8">
        <f>IF(B85="","",SUMIF($C$2:C85,"Recette",$K$2:K85)-SUMIF($C$2:C85,"Dépense",$K$2:K85))</f>
        <v/>
      </c>
      <c r="P85" s="9">
        <f>IFERROR(IF(AND(B85&lt;&gt;"",C85&lt;&gt;"",K85&gt;0),"OK","À vérifier"),"À vérifier")</f>
        <v/>
      </c>
    </row>
    <row r="86">
      <c r="A86" s="2" t="n"/>
      <c r="B86" s="3" t="n"/>
      <c r="C86" s="4" t="n"/>
      <c r="D86" s="2" t="n"/>
      <c r="E86" s="2" t="n"/>
      <c r="F86" s="2" t="n"/>
      <c r="G86" s="4" t="n"/>
      <c r="H86" s="4" t="n"/>
      <c r="I86" s="5" t="n"/>
      <c r="J86" s="5" t="n"/>
      <c r="K86" s="6">
        <f>IF(B86="","",I86+J86)</f>
        <v/>
      </c>
      <c r="L86" s="4" t="n"/>
      <c r="M86" s="4" t="n"/>
      <c r="N86" s="7">
        <f>IF(B86="","",MONTH(B86)&amp;"/"&amp;YEAR(B86))</f>
        <v/>
      </c>
      <c r="O86" s="6">
        <f>IF(B86="","",SUMIF($C$2:C86,"Recette",$K$2:K86)-SUMIF($C$2:C86,"Dépense",$K$2:K86))</f>
        <v/>
      </c>
      <c r="P86" s="7">
        <f>IFERROR(IF(AND(B86&lt;&gt;"",C86&lt;&gt;"",K86&gt;0),"OK","À vérifier"),"À vérifier")</f>
        <v/>
      </c>
    </row>
    <row r="87">
      <c r="A87" s="2" t="n"/>
      <c r="B87" s="3" t="n"/>
      <c r="C87" s="4" t="n"/>
      <c r="D87" s="2" t="n"/>
      <c r="E87" s="2" t="n"/>
      <c r="F87" s="2" t="n"/>
      <c r="G87" s="4" t="n"/>
      <c r="H87" s="4" t="n"/>
      <c r="I87" s="5" t="n"/>
      <c r="J87" s="5" t="n"/>
      <c r="K87" s="8">
        <f>IF(B87="","",I87+J87)</f>
        <v/>
      </c>
      <c r="L87" s="4" t="n"/>
      <c r="M87" s="4" t="n"/>
      <c r="N87" s="9">
        <f>IF(B87="","",MONTH(B87)&amp;"/"&amp;YEAR(B87))</f>
        <v/>
      </c>
      <c r="O87" s="8">
        <f>IF(B87="","",SUMIF($C$2:C87,"Recette",$K$2:K87)-SUMIF($C$2:C87,"Dépense",$K$2:K87))</f>
        <v/>
      </c>
      <c r="P87" s="9">
        <f>IFERROR(IF(AND(B87&lt;&gt;"",C87&lt;&gt;"",K87&gt;0),"OK","À vérifier"),"À vérifier")</f>
        <v/>
      </c>
    </row>
    <row r="88">
      <c r="A88" s="2" t="n"/>
      <c r="B88" s="3" t="n"/>
      <c r="C88" s="4" t="n"/>
      <c r="D88" s="2" t="n"/>
      <c r="E88" s="2" t="n"/>
      <c r="F88" s="2" t="n"/>
      <c r="G88" s="4" t="n"/>
      <c r="H88" s="4" t="n"/>
      <c r="I88" s="5" t="n"/>
      <c r="J88" s="5" t="n"/>
      <c r="K88" s="6">
        <f>IF(B88="","",I88+J88)</f>
        <v/>
      </c>
      <c r="L88" s="4" t="n"/>
      <c r="M88" s="4" t="n"/>
      <c r="N88" s="7">
        <f>IF(B88="","",MONTH(B88)&amp;"/"&amp;YEAR(B88))</f>
        <v/>
      </c>
      <c r="O88" s="6">
        <f>IF(B88="","",SUMIF($C$2:C88,"Recette",$K$2:K88)-SUMIF($C$2:C88,"Dépense",$K$2:K88))</f>
        <v/>
      </c>
      <c r="P88" s="7">
        <f>IFERROR(IF(AND(B88&lt;&gt;"",C88&lt;&gt;"",K88&gt;0),"OK","À vérifier"),"À vérifier")</f>
        <v/>
      </c>
    </row>
    <row r="89">
      <c r="A89" s="2" t="n"/>
      <c r="B89" s="3" t="n"/>
      <c r="C89" s="4" t="n"/>
      <c r="D89" s="2" t="n"/>
      <c r="E89" s="2" t="n"/>
      <c r="F89" s="2" t="n"/>
      <c r="G89" s="4" t="n"/>
      <c r="H89" s="4" t="n"/>
      <c r="I89" s="5" t="n"/>
      <c r="J89" s="5" t="n"/>
      <c r="K89" s="8">
        <f>IF(B89="","",I89+J89)</f>
        <v/>
      </c>
      <c r="L89" s="4" t="n"/>
      <c r="M89" s="4" t="n"/>
      <c r="N89" s="9">
        <f>IF(B89="","",MONTH(B89)&amp;"/"&amp;YEAR(B89))</f>
        <v/>
      </c>
      <c r="O89" s="8">
        <f>IF(B89="","",SUMIF($C$2:C89,"Recette",$K$2:K89)-SUMIF($C$2:C89,"Dépense",$K$2:K89))</f>
        <v/>
      </c>
      <c r="P89" s="9">
        <f>IFERROR(IF(AND(B89&lt;&gt;"",C89&lt;&gt;"",K89&gt;0),"OK","À vérifier"),"À vérifier")</f>
        <v/>
      </c>
    </row>
    <row r="90">
      <c r="A90" s="2" t="n"/>
      <c r="B90" s="3" t="n"/>
      <c r="C90" s="4" t="n"/>
      <c r="D90" s="2" t="n"/>
      <c r="E90" s="2" t="n"/>
      <c r="F90" s="2" t="n"/>
      <c r="G90" s="4" t="n"/>
      <c r="H90" s="4" t="n"/>
      <c r="I90" s="5" t="n"/>
      <c r="J90" s="5" t="n"/>
      <c r="K90" s="6">
        <f>IF(B90="","",I90+J90)</f>
        <v/>
      </c>
      <c r="L90" s="4" t="n"/>
      <c r="M90" s="4" t="n"/>
      <c r="N90" s="7">
        <f>IF(B90="","",MONTH(B90)&amp;"/"&amp;YEAR(B90))</f>
        <v/>
      </c>
      <c r="O90" s="6">
        <f>IF(B90="","",SUMIF($C$2:C90,"Recette",$K$2:K90)-SUMIF($C$2:C90,"Dépense",$K$2:K90))</f>
        <v/>
      </c>
      <c r="P90" s="7">
        <f>IFERROR(IF(AND(B90&lt;&gt;"",C90&lt;&gt;"",K90&gt;0),"OK","À vérifier"),"À vérifier")</f>
        <v/>
      </c>
    </row>
    <row r="91">
      <c r="A91" s="2" t="n"/>
      <c r="B91" s="3" t="n"/>
      <c r="C91" s="4" t="n"/>
      <c r="D91" s="2" t="n"/>
      <c r="E91" s="2" t="n"/>
      <c r="F91" s="2" t="n"/>
      <c r="G91" s="4" t="n"/>
      <c r="H91" s="4" t="n"/>
      <c r="I91" s="5" t="n"/>
      <c r="J91" s="5" t="n"/>
      <c r="K91" s="8">
        <f>IF(B91="","",I91+J91)</f>
        <v/>
      </c>
      <c r="L91" s="4" t="n"/>
      <c r="M91" s="4" t="n"/>
      <c r="N91" s="9">
        <f>IF(B91="","",MONTH(B91)&amp;"/"&amp;YEAR(B91))</f>
        <v/>
      </c>
      <c r="O91" s="8">
        <f>IF(B91="","",SUMIF($C$2:C91,"Recette",$K$2:K91)-SUMIF($C$2:C91,"Dépense",$K$2:K91))</f>
        <v/>
      </c>
      <c r="P91" s="9">
        <f>IFERROR(IF(AND(B91&lt;&gt;"",C91&lt;&gt;"",K91&gt;0),"OK","À vérifier"),"À vérifier")</f>
        <v/>
      </c>
    </row>
    <row r="92">
      <c r="A92" s="2" t="n"/>
      <c r="B92" s="3" t="n"/>
      <c r="C92" s="4" t="n"/>
      <c r="D92" s="2" t="n"/>
      <c r="E92" s="2" t="n"/>
      <c r="F92" s="2" t="n"/>
      <c r="G92" s="4" t="n"/>
      <c r="H92" s="4" t="n"/>
      <c r="I92" s="5" t="n"/>
      <c r="J92" s="5" t="n"/>
      <c r="K92" s="6">
        <f>IF(B92="","",I92+J92)</f>
        <v/>
      </c>
      <c r="L92" s="4" t="n"/>
      <c r="M92" s="4" t="n"/>
      <c r="N92" s="7">
        <f>IF(B92="","",MONTH(B92)&amp;"/"&amp;YEAR(B92))</f>
        <v/>
      </c>
      <c r="O92" s="6">
        <f>IF(B92="","",SUMIF($C$2:C92,"Recette",$K$2:K92)-SUMIF($C$2:C92,"Dépense",$K$2:K92))</f>
        <v/>
      </c>
      <c r="P92" s="7">
        <f>IFERROR(IF(AND(B92&lt;&gt;"",C92&lt;&gt;"",K92&gt;0),"OK","À vérifier"),"À vérifier")</f>
        <v/>
      </c>
    </row>
    <row r="93">
      <c r="A93" s="2" t="n"/>
      <c r="B93" s="3" t="n"/>
      <c r="C93" s="4" t="n"/>
      <c r="D93" s="2" t="n"/>
      <c r="E93" s="2" t="n"/>
      <c r="F93" s="2" t="n"/>
      <c r="G93" s="4" t="n"/>
      <c r="H93" s="4" t="n"/>
      <c r="I93" s="5" t="n"/>
      <c r="J93" s="5" t="n"/>
      <c r="K93" s="8">
        <f>IF(B93="","",I93+J93)</f>
        <v/>
      </c>
      <c r="L93" s="4" t="n"/>
      <c r="M93" s="4" t="n"/>
      <c r="N93" s="9">
        <f>IF(B93="","",MONTH(B93)&amp;"/"&amp;YEAR(B93))</f>
        <v/>
      </c>
      <c r="O93" s="8">
        <f>IF(B93="","",SUMIF($C$2:C93,"Recette",$K$2:K93)-SUMIF($C$2:C93,"Dépense",$K$2:K93))</f>
        <v/>
      </c>
      <c r="P93" s="9">
        <f>IFERROR(IF(AND(B93&lt;&gt;"",C93&lt;&gt;"",K93&gt;0),"OK","À vérifier"),"À vérifier")</f>
        <v/>
      </c>
    </row>
    <row r="94">
      <c r="A94" s="2" t="n"/>
      <c r="B94" s="3" t="n"/>
      <c r="C94" s="4" t="n"/>
      <c r="D94" s="2" t="n"/>
      <c r="E94" s="2" t="n"/>
      <c r="F94" s="2" t="n"/>
      <c r="G94" s="4" t="n"/>
      <c r="H94" s="4" t="n"/>
      <c r="I94" s="5" t="n"/>
      <c r="J94" s="5" t="n"/>
      <c r="K94" s="6">
        <f>IF(B94="","",I94+J94)</f>
        <v/>
      </c>
      <c r="L94" s="4" t="n"/>
      <c r="M94" s="4" t="n"/>
      <c r="N94" s="7">
        <f>IF(B94="","",MONTH(B94)&amp;"/"&amp;YEAR(B94))</f>
        <v/>
      </c>
      <c r="O94" s="6">
        <f>IF(B94="","",SUMIF($C$2:C94,"Recette",$K$2:K94)-SUMIF($C$2:C94,"Dépense",$K$2:K94))</f>
        <v/>
      </c>
      <c r="P94" s="7">
        <f>IFERROR(IF(AND(B94&lt;&gt;"",C94&lt;&gt;"",K94&gt;0),"OK","À vérifier"),"À vérifier")</f>
        <v/>
      </c>
    </row>
    <row r="95">
      <c r="A95" s="2" t="n"/>
      <c r="B95" s="3" t="n"/>
      <c r="C95" s="4" t="n"/>
      <c r="D95" s="2" t="n"/>
      <c r="E95" s="2" t="n"/>
      <c r="F95" s="2" t="n"/>
      <c r="G95" s="4" t="n"/>
      <c r="H95" s="4" t="n"/>
      <c r="I95" s="5" t="n"/>
      <c r="J95" s="5" t="n"/>
      <c r="K95" s="8">
        <f>IF(B95="","",I95+J95)</f>
        <v/>
      </c>
      <c r="L95" s="4" t="n"/>
      <c r="M95" s="4" t="n"/>
      <c r="N95" s="9">
        <f>IF(B95="","",MONTH(B95)&amp;"/"&amp;YEAR(B95))</f>
        <v/>
      </c>
      <c r="O95" s="8">
        <f>IF(B95="","",SUMIF($C$2:C95,"Recette",$K$2:K95)-SUMIF($C$2:C95,"Dépense",$K$2:K95))</f>
        <v/>
      </c>
      <c r="P95" s="9">
        <f>IFERROR(IF(AND(B95&lt;&gt;"",C95&lt;&gt;"",K95&gt;0),"OK","À vérifier"),"À vérifier")</f>
        <v/>
      </c>
    </row>
    <row r="96">
      <c r="A96" s="2" t="n"/>
      <c r="B96" s="3" t="n"/>
      <c r="C96" s="4" t="n"/>
      <c r="D96" s="2" t="n"/>
      <c r="E96" s="2" t="n"/>
      <c r="F96" s="2" t="n"/>
      <c r="G96" s="4" t="n"/>
      <c r="H96" s="4" t="n"/>
      <c r="I96" s="5" t="n"/>
      <c r="J96" s="5" t="n"/>
      <c r="K96" s="6">
        <f>IF(B96="","",I96+J96)</f>
        <v/>
      </c>
      <c r="L96" s="4" t="n"/>
      <c r="M96" s="4" t="n"/>
      <c r="N96" s="7">
        <f>IF(B96="","",MONTH(B96)&amp;"/"&amp;YEAR(B96))</f>
        <v/>
      </c>
      <c r="O96" s="6">
        <f>IF(B96="","",SUMIF($C$2:C96,"Recette",$K$2:K96)-SUMIF($C$2:C96,"Dépense",$K$2:K96))</f>
        <v/>
      </c>
      <c r="P96" s="7">
        <f>IFERROR(IF(AND(B96&lt;&gt;"",C96&lt;&gt;"",K96&gt;0),"OK","À vérifier"),"À vérifier")</f>
        <v/>
      </c>
    </row>
    <row r="97">
      <c r="A97" s="2" t="n"/>
      <c r="B97" s="3" t="n"/>
      <c r="C97" s="4" t="n"/>
      <c r="D97" s="2" t="n"/>
      <c r="E97" s="2" t="n"/>
      <c r="F97" s="2" t="n"/>
      <c r="G97" s="4" t="n"/>
      <c r="H97" s="4" t="n"/>
      <c r="I97" s="5" t="n"/>
      <c r="J97" s="5" t="n"/>
      <c r="K97" s="8">
        <f>IF(B97="","",I97+J97)</f>
        <v/>
      </c>
      <c r="L97" s="4" t="n"/>
      <c r="M97" s="4" t="n"/>
      <c r="N97" s="9">
        <f>IF(B97="","",MONTH(B97)&amp;"/"&amp;YEAR(B97))</f>
        <v/>
      </c>
      <c r="O97" s="8">
        <f>IF(B97="","",SUMIF($C$2:C97,"Recette",$K$2:K97)-SUMIF($C$2:C97,"Dépense",$K$2:K97))</f>
        <v/>
      </c>
      <c r="P97" s="9">
        <f>IFERROR(IF(AND(B97&lt;&gt;"",C97&lt;&gt;"",K97&gt;0),"OK","À vérifier"),"À vérifier")</f>
        <v/>
      </c>
    </row>
    <row r="98">
      <c r="A98" s="2" t="n"/>
      <c r="B98" s="3" t="n"/>
      <c r="C98" s="4" t="n"/>
      <c r="D98" s="2" t="n"/>
      <c r="E98" s="2" t="n"/>
      <c r="F98" s="2" t="n"/>
      <c r="G98" s="4" t="n"/>
      <c r="H98" s="4" t="n"/>
      <c r="I98" s="5" t="n"/>
      <c r="J98" s="5" t="n"/>
      <c r="K98" s="6">
        <f>IF(B98="","",I98+J98)</f>
        <v/>
      </c>
      <c r="L98" s="4" t="n"/>
      <c r="M98" s="4" t="n"/>
      <c r="N98" s="7">
        <f>IF(B98="","",MONTH(B98)&amp;"/"&amp;YEAR(B98))</f>
        <v/>
      </c>
      <c r="O98" s="6">
        <f>IF(B98="","",SUMIF($C$2:C98,"Recette",$K$2:K98)-SUMIF($C$2:C98,"Dépense",$K$2:K98))</f>
        <v/>
      </c>
      <c r="P98" s="7">
        <f>IFERROR(IF(AND(B98&lt;&gt;"",C98&lt;&gt;"",K98&gt;0),"OK","À vérifier"),"À vérifier")</f>
        <v/>
      </c>
    </row>
    <row r="99">
      <c r="A99" s="2" t="n"/>
      <c r="B99" s="3" t="n"/>
      <c r="C99" s="4" t="n"/>
      <c r="D99" s="2" t="n"/>
      <c r="E99" s="2" t="n"/>
      <c r="F99" s="2" t="n"/>
      <c r="G99" s="4" t="n"/>
      <c r="H99" s="4" t="n"/>
      <c r="I99" s="5" t="n"/>
      <c r="J99" s="5" t="n"/>
      <c r="K99" s="8">
        <f>IF(B99="","",I99+J99)</f>
        <v/>
      </c>
      <c r="L99" s="4" t="n"/>
      <c r="M99" s="4" t="n"/>
      <c r="N99" s="9">
        <f>IF(B99="","",MONTH(B99)&amp;"/"&amp;YEAR(B99))</f>
        <v/>
      </c>
      <c r="O99" s="8">
        <f>IF(B99="","",SUMIF($C$2:C99,"Recette",$K$2:K99)-SUMIF($C$2:C99,"Dépense",$K$2:K99))</f>
        <v/>
      </c>
      <c r="P99" s="9">
        <f>IFERROR(IF(AND(B99&lt;&gt;"",C99&lt;&gt;"",K99&gt;0),"OK","À vérifier"),"À vérifier")</f>
        <v/>
      </c>
    </row>
    <row r="100">
      <c r="A100" s="2" t="n"/>
      <c r="B100" s="3" t="n"/>
      <c r="C100" s="4" t="n"/>
      <c r="D100" s="2" t="n"/>
      <c r="E100" s="2" t="n"/>
      <c r="F100" s="2" t="n"/>
      <c r="G100" s="4" t="n"/>
      <c r="H100" s="4" t="n"/>
      <c r="I100" s="5" t="n"/>
      <c r="J100" s="5" t="n"/>
      <c r="K100" s="6">
        <f>IF(B100="","",I100+J100)</f>
        <v/>
      </c>
      <c r="L100" s="4" t="n"/>
      <c r="M100" s="4" t="n"/>
      <c r="N100" s="7">
        <f>IF(B100="","",MONTH(B100)&amp;"/"&amp;YEAR(B100))</f>
        <v/>
      </c>
      <c r="O100" s="6">
        <f>IF(B100="","",SUMIF($C$2:C100,"Recette",$K$2:K100)-SUMIF($C$2:C100,"Dépense",$K$2:K100))</f>
        <v/>
      </c>
      <c r="P100" s="7">
        <f>IFERROR(IF(AND(B100&lt;&gt;"",C100&lt;&gt;"",K100&gt;0),"OK","À vérifier"),"À vérifier")</f>
        <v/>
      </c>
    </row>
    <row r="101">
      <c r="A101" s="2" t="n"/>
      <c r="B101" s="3" t="n"/>
      <c r="C101" s="4" t="n"/>
      <c r="D101" s="2" t="n"/>
      <c r="E101" s="2" t="n"/>
      <c r="F101" s="2" t="n"/>
      <c r="G101" s="4" t="n"/>
      <c r="H101" s="4" t="n"/>
      <c r="I101" s="5" t="n"/>
      <c r="J101" s="5" t="n"/>
      <c r="K101" s="8">
        <f>IF(B101="","",I101+J101)</f>
        <v/>
      </c>
      <c r="L101" s="4" t="n"/>
      <c r="M101" s="4" t="n"/>
      <c r="N101" s="9">
        <f>IF(B101="","",MONTH(B101)&amp;"/"&amp;YEAR(B101))</f>
        <v/>
      </c>
      <c r="O101" s="8">
        <f>IF(B101="","",SUMIF($C$2:C101,"Recette",$K$2:K101)-SUMIF($C$2:C101,"Dépense",$K$2:K101))</f>
        <v/>
      </c>
      <c r="P101" s="9">
        <f>IFERROR(IF(AND(B101&lt;&gt;"",C101&lt;&gt;"",K101&gt;0),"OK","À vérifier"),"À vérifier")</f>
        <v/>
      </c>
    </row>
    <row r="103">
      <c r="A103" s="10" t="inlineStr">
        <is>
          <t>Totaux</t>
        </is>
      </c>
      <c r="B103" s="10" t="inlineStr">
        <is>
          <t>Recettes TTC</t>
        </is>
      </c>
      <c r="C103" s="11">
        <f>SUMIF($C$2:$C$101,"Recette",$K$2:$K$101)</f>
        <v/>
      </c>
      <c r="D103" s="10" t="inlineStr">
        <is>
          <t>Dépenses TTC</t>
        </is>
      </c>
      <c r="E103" s="11">
        <f>SUMIF($C$2:$C$101,"Dépense",$K$2:$K$101)</f>
        <v/>
      </c>
      <c r="F103" s="10" t="inlineStr">
        <is>
          <t>Solde net</t>
        </is>
      </c>
      <c r="G103" s="11">
        <f>SUMIF($C$2:$C$101,"Recette",$K$2:$K$101)-SUMIF($C$2:$C$101,"Dépense",$K$2:$K$101)</f>
        <v/>
      </c>
      <c r="H103" s="10" t="inlineStr">
        <is>
          <t>Pièces archivées</t>
        </is>
      </c>
      <c r="I103" s="10">
        <f>COUNTIF($L$2:$L$101,"Oui")</f>
        <v/>
      </c>
      <c r="J103" s="10" t="n"/>
      <c r="K103" s="10" t="n"/>
      <c r="L103" s="10" t="n"/>
      <c r="M103" s="10" t="n"/>
      <c r="N103" s="10" t="n"/>
      <c r="O103" s="10" t="n"/>
      <c r="P103" s="10" t="n"/>
    </row>
  </sheetData>
  <autoFilter ref="A1:P101"/>
  <conditionalFormatting sqref="K2:K101">
    <cfRule type="cellIs" priority="1" operator="lessThan" dxfId="0">
      <formula>0</formula>
    </cfRule>
  </conditionalFormatting>
  <conditionalFormatting sqref="L2:L101">
    <cfRule type="expression" priority="2" dxfId="0" stopIfTrue="1">
      <formula>$L2="Non"</formula>
    </cfRule>
  </conditionalFormatting>
  <conditionalFormatting sqref="P2:P101">
    <cfRule type="expression" priority="3" dxfId="0" stopIfTrue="1">
      <formula>$P2="À vérifier"</formula>
    </cfRule>
  </conditionalFormatting>
  <dataValidations count="6">
    <dataValidation sqref="C2:C101" showErrorMessage="1" showInputMessage="1" allowBlank="1" errorTitle="Type non valide" error="Sélectionnez Recette ou Dépense." type="list">
      <formula1>"Recette,Dépense"</formula1>
    </dataValidation>
    <dataValidation sqref="D2:D101" showErrorMessage="1" showInputMessage="1" allowBlank="1" errorTitle="Catégorie non valide" error="Sélectionnez une catégorie dans la liste." type="list">
      <formula1>"Cotisations,Subvention,Billetterie,Fournitures,Assurance,Communication,Transport,Location,Formation,Événement"</formula1>
    </dataValidation>
    <dataValidation sqref="G2:G101" showErrorMessage="1" showInputMessage="1" allowBlank="1" errorTitle="Mode non valide" error="Sélectionnez un mode de paiement dans la liste." type="list">
      <formula1>"Virement,Carte,Chèque,Espèces,Prélèvement"</formula1>
    </dataValidation>
    <dataValidation sqref="H2:H101" showErrorMessage="1" showInputMessage="1" allowBlank="1" errorTitle="Compte non valide" error="Sélectionnez un compte dans la liste." type="list">
      <formula1>"Compte courant,Compte épargne,Caisse"</formula1>
    </dataValidation>
    <dataValidation sqref="L2:L101" showErrorMessage="1" showInputMessage="1" allowBlank="1" errorTitle="Valeur non valide" error="Sélectionnez Oui ou Non." type="list">
      <formula1>"Oui,Non"</formula1>
    </dataValidation>
    <dataValidation sqref="M2:M101" showErrorMessage="1" showInputMessage="1" allowBlank="1" errorTitle="Statut non valide" error="Sélectionnez un statut dans la liste." type="list">
      <formula1>"Payé,À payer,En attente"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9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20" customWidth="1" min="3" max="3"/>
    <col width="18" customWidth="1" min="4" max="4"/>
    <col width="4" customWidth="1" min="5" max="5"/>
    <col width="14" customWidth="1" min="6" max="6"/>
    <col width="14" customWidth="1" min="7" max="7"/>
    <col width="22" customWidth="1" min="8" max="8"/>
    <col width="18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30" customHeight="1">
      <c r="A1" s="12" t="inlineStr">
        <is>
          <t>Tableau de bord — Comptabilité de l'association 2026</t>
        </is>
      </c>
    </row>
    <row r="3">
      <c r="A3" s="13" t="inlineStr">
        <is>
          <t>Indicateur</t>
        </is>
      </c>
      <c r="B3" s="13" t="inlineStr">
        <is>
          <t>Valeur</t>
        </is>
      </c>
    </row>
    <row r="4">
      <c r="A4" s="14" t="inlineStr">
        <is>
          <t>Total recettes</t>
        </is>
      </c>
      <c r="B4" s="6">
        <f>SUMIF('Journal comptable'!$C$2:$C$101,"Recette",'Journal comptable'!$K$2:$K$101)</f>
        <v/>
      </c>
    </row>
    <row r="5">
      <c r="A5" s="15" t="inlineStr">
        <is>
          <t>Total dépenses</t>
        </is>
      </c>
      <c r="B5" s="16">
        <f>SUMIF('Journal comptable'!$C$2:$C$101,"Dépense",'Journal comptable'!$K$2:$K$101)</f>
        <v/>
      </c>
    </row>
    <row r="6">
      <c r="A6" s="14" t="inlineStr">
        <is>
          <t>Solde net</t>
        </is>
      </c>
      <c r="B6" s="6">
        <f>B4-B5</f>
        <v/>
      </c>
    </row>
    <row r="7">
      <c r="A7" s="15" t="inlineStr">
        <is>
          <t>Nombre d'écritures</t>
        </is>
      </c>
      <c r="B7" s="17">
        <f>COUNTA('Journal comptable'!$A$2:$A$101)</f>
        <v/>
      </c>
    </row>
    <row r="8">
      <c r="A8" s="14" t="inlineStr">
        <is>
          <t>Montant moyen par écriture</t>
        </is>
      </c>
      <c r="B8" s="6">
        <f>IFERROR(AVERAGE('Journal comptable'!$K$2:$K$101),0)</f>
        <v/>
      </c>
    </row>
    <row r="9">
      <c r="A9" s="15" t="inlineStr">
        <is>
          <t>Dépenses à payer</t>
        </is>
      </c>
      <c r="B9" s="17">
        <f>COUNTIF('Journal comptable'!$M$2:$M$101,"À payer")</f>
        <v/>
      </c>
    </row>
    <row r="10">
      <c r="A10" s="14" t="inlineStr">
        <is>
          <t>Taux de justificatifs présents</t>
        </is>
      </c>
      <c r="B10" s="18">
        <f>IFERROR(COUNTIF('Journal comptable'!$L$2:$L$101,"Oui")/COUNTA('Journal comptable'!$A$2:$A$101),0)</f>
        <v/>
      </c>
    </row>
    <row r="11">
      <c r="A11" s="15" t="inlineStr">
        <is>
          <t>Total TVA</t>
        </is>
      </c>
      <c r="B11" s="16">
        <f>SUM('Journal comptable'!$J$2:$J$101)</f>
        <v/>
      </c>
    </row>
    <row r="13">
      <c r="A13" s="13" t="inlineStr">
        <is>
          <t>Suivi budgétaire par catégorie</t>
        </is>
      </c>
      <c r="B13" s="13" t="n"/>
      <c r="C13" s="13" t="n"/>
      <c r="D13" s="13" t="n"/>
      <c r="H13" s="13" t="inlineStr">
        <is>
          <t>Référence des objectifs budgétaires</t>
        </is>
      </c>
      <c r="I13" s="13" t="n"/>
    </row>
    <row r="14">
      <c r="A14" s="1" t="inlineStr">
        <is>
          <t>Catégorie</t>
        </is>
      </c>
      <c r="B14" s="1" t="inlineStr">
        <is>
          <t>Objectif budgétaire (€)</t>
        </is>
      </c>
      <c r="C14" s="1" t="inlineStr">
        <is>
          <t>Dépenses réalisées (€)</t>
        </is>
      </c>
      <c r="D14" s="1" t="inlineStr">
        <is>
          <t>Écart (€)</t>
        </is>
      </c>
      <c r="H14" s="1" t="inlineStr">
        <is>
          <t>Catégorie</t>
        </is>
      </c>
      <c r="I14" s="1" t="inlineStr">
        <is>
          <t>Objectif (€)</t>
        </is>
      </c>
    </row>
    <row r="15">
      <c r="A15" s="14" t="inlineStr">
        <is>
          <t>Cotisations</t>
        </is>
      </c>
      <c r="B15" s="6">
        <f>IFERROR(VLOOKUP(A15,$H$15:$I$23,2,FALSE),0)</f>
        <v/>
      </c>
      <c r="C15" s="6">
        <f>IF(A15="","",SUMIFS('Journal comptable'!$K$2:$K$101,'Journal comptable'!$C$2:$C$101,"Dépense",'Journal comptable'!$D$2:$D$101,A15))</f>
        <v/>
      </c>
      <c r="D15" s="6">
        <f>IF(A15="","",B15-C15)</f>
        <v/>
      </c>
      <c r="H15" s="14" t="inlineStr">
        <is>
          <t>Cotisations</t>
        </is>
      </c>
      <c r="I15" s="5" t="n">
        <v>500</v>
      </c>
    </row>
    <row r="16">
      <c r="A16" s="19" t="inlineStr">
        <is>
          <t>Subvention</t>
        </is>
      </c>
      <c r="B16" s="8">
        <f>IFERROR(VLOOKUP(A16,$H$15:$I$23,2,FALSE),0)</f>
        <v/>
      </c>
      <c r="C16" s="8">
        <f>IF(A16="","",SUMIFS('Journal comptable'!$K$2:$K$101,'Journal comptable'!$C$2:$C$101,"Dépense",'Journal comptable'!$D$2:$D$101,A16))</f>
        <v/>
      </c>
      <c r="D16" s="8">
        <f>IF(A16="","",B16-C16)</f>
        <v/>
      </c>
      <c r="H16" s="19" t="inlineStr">
        <is>
          <t>Subvention</t>
        </is>
      </c>
      <c r="I16" s="5" t="n">
        <v>1500</v>
      </c>
    </row>
    <row r="17">
      <c r="A17" s="14" t="inlineStr">
        <is>
          <t>Billetterie</t>
        </is>
      </c>
      <c r="B17" s="6">
        <f>IFERROR(VLOOKUP(A17,$H$15:$I$23,2,FALSE),0)</f>
        <v/>
      </c>
      <c r="C17" s="6">
        <f>IF(A17="","",SUMIFS('Journal comptable'!$K$2:$K$101,'Journal comptable'!$C$2:$C$101,"Dépense",'Journal comptable'!$D$2:$D$101,A17))</f>
        <v/>
      </c>
      <c r="D17" s="6">
        <f>IF(A17="","",B17-C17)</f>
        <v/>
      </c>
      <c r="H17" s="14" t="inlineStr">
        <is>
          <t>Billetterie</t>
        </is>
      </c>
      <c r="I17" s="5" t="n">
        <v>600</v>
      </c>
    </row>
    <row r="18">
      <c r="A18" s="19" t="inlineStr">
        <is>
          <t>Fournitures</t>
        </is>
      </c>
      <c r="B18" s="8">
        <f>IFERROR(VLOOKUP(A18,$H$15:$I$23,2,FALSE),0)</f>
        <v/>
      </c>
      <c r="C18" s="8">
        <f>IF(A18="","",SUMIFS('Journal comptable'!$K$2:$K$101,'Journal comptable'!$C$2:$C$101,"Dépense",'Journal comptable'!$D$2:$D$101,A18))</f>
        <v/>
      </c>
      <c r="D18" s="8">
        <f>IF(A18="","",B18-C18)</f>
        <v/>
      </c>
      <c r="H18" s="19" t="inlineStr">
        <is>
          <t>Fournitures</t>
        </is>
      </c>
      <c r="I18" s="5" t="n">
        <v>250</v>
      </c>
    </row>
    <row r="19">
      <c r="A19" s="14" t="inlineStr">
        <is>
          <t>Assurance</t>
        </is>
      </c>
      <c r="B19" s="6">
        <f>IFERROR(VLOOKUP(A19,$H$15:$I$23,2,FALSE),0)</f>
        <v/>
      </c>
      <c r="C19" s="6">
        <f>IF(A19="","",SUMIFS('Journal comptable'!$K$2:$K$101,'Journal comptable'!$C$2:$C$101,"Dépense",'Journal comptable'!$D$2:$D$101,A19))</f>
        <v/>
      </c>
      <c r="D19" s="6">
        <f>IF(A19="","",B19-C19)</f>
        <v/>
      </c>
      <c r="H19" s="14" t="inlineStr">
        <is>
          <t>Assurance</t>
        </is>
      </c>
      <c r="I19" s="5" t="n">
        <v>300</v>
      </c>
    </row>
    <row r="20">
      <c r="A20" s="19" t="inlineStr">
        <is>
          <t>Communication</t>
        </is>
      </c>
      <c r="B20" s="8">
        <f>IFERROR(VLOOKUP(A20,$H$15:$I$23,2,FALSE),0)</f>
        <v/>
      </c>
      <c r="C20" s="8">
        <f>IF(A20="","",SUMIFS('Journal comptable'!$K$2:$K$101,'Journal comptable'!$C$2:$C$101,"Dépense",'Journal comptable'!$D$2:$D$101,A20))</f>
        <v/>
      </c>
      <c r="D20" s="8">
        <f>IF(A20="","",B20-C20)</f>
        <v/>
      </c>
      <c r="H20" s="19" t="inlineStr">
        <is>
          <t>Communication</t>
        </is>
      </c>
      <c r="I20" s="5" t="n">
        <v>400</v>
      </c>
    </row>
    <row r="21">
      <c r="A21" s="14" t="inlineStr">
        <is>
          <t>Transport</t>
        </is>
      </c>
      <c r="B21" s="6">
        <f>IFERROR(VLOOKUP(A21,$H$15:$I$23,2,FALSE),0)</f>
        <v/>
      </c>
      <c r="C21" s="6">
        <f>IF(A21="","",SUMIFS('Journal comptable'!$K$2:$K$101,'Journal comptable'!$C$2:$C$101,"Dépense",'Journal comptable'!$D$2:$D$101,A21))</f>
        <v/>
      </c>
      <c r="D21" s="6">
        <f>IF(A21="","",B21-C21)</f>
        <v/>
      </c>
      <c r="H21" s="14" t="inlineStr">
        <is>
          <t>Transport</t>
        </is>
      </c>
      <c r="I21" s="5" t="n">
        <v>200</v>
      </c>
    </row>
    <row r="22">
      <c r="A22" s="19" t="inlineStr">
        <is>
          <t>Location</t>
        </is>
      </c>
      <c r="B22" s="8">
        <f>IFERROR(VLOOKUP(A22,$H$15:$I$23,2,FALSE),0)</f>
        <v/>
      </c>
      <c r="C22" s="8">
        <f>IF(A22="","",SUMIFS('Journal comptable'!$K$2:$K$101,'Journal comptable'!$C$2:$C$101,"Dépense",'Journal comptable'!$D$2:$D$101,A22))</f>
        <v/>
      </c>
      <c r="D22" s="8">
        <f>IF(A22="","",B22-C22)</f>
        <v/>
      </c>
      <c r="H22" s="19" t="inlineStr">
        <is>
          <t>Location</t>
        </is>
      </c>
      <c r="I22" s="5" t="n">
        <v>600</v>
      </c>
    </row>
    <row r="23">
      <c r="A23" s="14" t="inlineStr">
        <is>
          <t>Formation</t>
        </is>
      </c>
      <c r="B23" s="6">
        <f>IFERROR(VLOOKUP(A23,$H$15:$I$23,2,FALSE),0)</f>
        <v/>
      </c>
      <c r="C23" s="6">
        <f>IF(A23="","",SUMIFS('Journal comptable'!$K$2:$K$101,'Journal comptable'!$C$2:$C$101,"Dépense",'Journal comptable'!$D$2:$D$101,A23))</f>
        <v/>
      </c>
      <c r="D23" s="6">
        <f>IF(A23="","",B23-C23)</f>
        <v/>
      </c>
      <c r="H23" s="14" t="inlineStr">
        <is>
          <t>Formation</t>
        </is>
      </c>
      <c r="I23" s="5" t="n">
        <v>350</v>
      </c>
    </row>
    <row r="26">
      <c r="A26" s="13" t="inlineStr">
        <is>
          <t>Synthèse mensuelle 2026</t>
        </is>
      </c>
      <c r="B26" s="13" t="n"/>
      <c r="C26" s="13" t="n"/>
      <c r="D26" s="13" t="n"/>
    </row>
    <row r="27">
      <c r="A27" s="1" t="inlineStr">
        <is>
          <t>Mois</t>
        </is>
      </c>
      <c r="B27" s="1" t="inlineStr">
        <is>
          <t>Recettes TTC (€)</t>
        </is>
      </c>
      <c r="C27" s="1" t="inlineStr">
        <is>
          <t>Dépenses TTC (€)</t>
        </is>
      </c>
      <c r="D27" s="1" t="inlineStr">
        <is>
          <t>Fin de mois</t>
        </is>
      </c>
    </row>
    <row r="28">
      <c r="A28" s="20" t="n">
        <v>46023</v>
      </c>
      <c r="B28" s="6">
        <f>SUMIFS('Journal comptable'!$K$2:$K$101,'Journal comptable'!$C$2:$C$101,"Recette",'Journal comptable'!$B$2:$B$101,"&gt;="&amp;A28,'Journal comptable'!$B$2:$B$101,"&lt;="&amp;D28)</f>
        <v/>
      </c>
      <c r="C28" s="6">
        <f>SUMIFS('Journal comptable'!$K$2:$K$101,'Journal comptable'!$C$2:$C$101,"Dépense",'Journal comptable'!$B$2:$B$101,"&gt;="&amp;A28,'Journal comptable'!$B$2:$B$101,"&lt;="&amp;D28)</f>
        <v/>
      </c>
      <c r="D28" s="20" t="n">
        <v>46053</v>
      </c>
    </row>
    <row r="29">
      <c r="A29" s="21" t="n">
        <v>46054</v>
      </c>
      <c r="B29" s="8">
        <f>SUMIFS('Journal comptable'!$K$2:$K$101,'Journal comptable'!$C$2:$C$101,"Recette",'Journal comptable'!$B$2:$B$101,"&gt;="&amp;A29,'Journal comptable'!$B$2:$B$101,"&lt;="&amp;D29)</f>
        <v/>
      </c>
      <c r="C29" s="8">
        <f>SUMIFS('Journal comptable'!$K$2:$K$101,'Journal comptable'!$C$2:$C$101,"Dépense",'Journal comptable'!$B$2:$B$101,"&gt;="&amp;A29,'Journal comptable'!$B$2:$B$101,"&lt;="&amp;D29)</f>
        <v/>
      </c>
      <c r="D29" s="21" t="n">
        <v>46081</v>
      </c>
    </row>
    <row r="30">
      <c r="A30" s="20" t="n">
        <v>46082</v>
      </c>
      <c r="B30" s="6">
        <f>SUMIFS('Journal comptable'!$K$2:$K$101,'Journal comptable'!$C$2:$C$101,"Recette",'Journal comptable'!$B$2:$B$101,"&gt;="&amp;A30,'Journal comptable'!$B$2:$B$101,"&lt;="&amp;D30)</f>
        <v/>
      </c>
      <c r="C30" s="6">
        <f>SUMIFS('Journal comptable'!$K$2:$K$101,'Journal comptable'!$C$2:$C$101,"Dépense",'Journal comptable'!$B$2:$B$101,"&gt;="&amp;A30,'Journal comptable'!$B$2:$B$101,"&lt;="&amp;D30)</f>
        <v/>
      </c>
      <c r="D30" s="20" t="n">
        <v>46112</v>
      </c>
    </row>
    <row r="31">
      <c r="A31" s="21" t="n">
        <v>46113</v>
      </c>
      <c r="B31" s="8">
        <f>SUMIFS('Journal comptable'!$K$2:$K$101,'Journal comptable'!$C$2:$C$101,"Recette",'Journal comptable'!$B$2:$B$101,"&gt;="&amp;A31,'Journal comptable'!$B$2:$B$101,"&lt;="&amp;D31)</f>
        <v/>
      </c>
      <c r="C31" s="8">
        <f>SUMIFS('Journal comptable'!$K$2:$K$101,'Journal comptable'!$C$2:$C$101,"Dépense",'Journal comptable'!$B$2:$B$101,"&gt;="&amp;A31,'Journal comptable'!$B$2:$B$101,"&lt;="&amp;D31)</f>
        <v/>
      </c>
      <c r="D31" s="21" t="n">
        <v>46142</v>
      </c>
    </row>
    <row r="32">
      <c r="A32" s="20" t="n">
        <v>46143</v>
      </c>
      <c r="B32" s="6">
        <f>SUMIFS('Journal comptable'!$K$2:$K$101,'Journal comptable'!$C$2:$C$101,"Recette",'Journal comptable'!$B$2:$B$101,"&gt;="&amp;A32,'Journal comptable'!$B$2:$B$101,"&lt;="&amp;D32)</f>
        <v/>
      </c>
      <c r="C32" s="6">
        <f>SUMIFS('Journal comptable'!$K$2:$K$101,'Journal comptable'!$C$2:$C$101,"Dépense",'Journal comptable'!$B$2:$B$101,"&gt;="&amp;A32,'Journal comptable'!$B$2:$B$101,"&lt;="&amp;D32)</f>
        <v/>
      </c>
      <c r="D32" s="20" t="n">
        <v>46173</v>
      </c>
    </row>
    <row r="33">
      <c r="A33" s="21" t="n">
        <v>46174</v>
      </c>
      <c r="B33" s="8">
        <f>SUMIFS('Journal comptable'!$K$2:$K$101,'Journal comptable'!$C$2:$C$101,"Recette",'Journal comptable'!$B$2:$B$101,"&gt;="&amp;A33,'Journal comptable'!$B$2:$B$101,"&lt;="&amp;D33)</f>
        <v/>
      </c>
      <c r="C33" s="8">
        <f>SUMIFS('Journal comptable'!$K$2:$K$101,'Journal comptable'!$C$2:$C$101,"Dépense",'Journal comptable'!$B$2:$B$101,"&gt;="&amp;A33,'Journal comptable'!$B$2:$B$101,"&lt;="&amp;D33)</f>
        <v/>
      </c>
      <c r="D33" s="21" t="n">
        <v>46203</v>
      </c>
    </row>
    <row r="34">
      <c r="A34" s="20" t="n">
        <v>46204</v>
      </c>
      <c r="B34" s="6">
        <f>SUMIFS('Journal comptable'!$K$2:$K$101,'Journal comptable'!$C$2:$C$101,"Recette",'Journal comptable'!$B$2:$B$101,"&gt;="&amp;A34,'Journal comptable'!$B$2:$B$101,"&lt;="&amp;D34)</f>
        <v/>
      </c>
      <c r="C34" s="6">
        <f>SUMIFS('Journal comptable'!$K$2:$K$101,'Journal comptable'!$C$2:$C$101,"Dépense",'Journal comptable'!$B$2:$B$101,"&gt;="&amp;A34,'Journal comptable'!$B$2:$B$101,"&lt;="&amp;D34)</f>
        <v/>
      </c>
      <c r="D34" s="20" t="n">
        <v>46234</v>
      </c>
    </row>
    <row r="35">
      <c r="A35" s="21" t="n">
        <v>46235</v>
      </c>
      <c r="B35" s="8">
        <f>SUMIFS('Journal comptable'!$K$2:$K$101,'Journal comptable'!$C$2:$C$101,"Recette",'Journal comptable'!$B$2:$B$101,"&gt;="&amp;A35,'Journal comptable'!$B$2:$B$101,"&lt;="&amp;D35)</f>
        <v/>
      </c>
      <c r="C35" s="8">
        <f>SUMIFS('Journal comptable'!$K$2:$K$101,'Journal comptable'!$C$2:$C$101,"Dépense",'Journal comptable'!$B$2:$B$101,"&gt;="&amp;A35,'Journal comptable'!$B$2:$B$101,"&lt;="&amp;D35)</f>
        <v/>
      </c>
      <c r="D35" s="21" t="n">
        <v>46265</v>
      </c>
    </row>
    <row r="36">
      <c r="A36" s="20" t="n">
        <v>46266</v>
      </c>
      <c r="B36" s="6">
        <f>SUMIFS('Journal comptable'!$K$2:$K$101,'Journal comptable'!$C$2:$C$101,"Recette",'Journal comptable'!$B$2:$B$101,"&gt;="&amp;A36,'Journal comptable'!$B$2:$B$101,"&lt;="&amp;D36)</f>
        <v/>
      </c>
      <c r="C36" s="6">
        <f>SUMIFS('Journal comptable'!$K$2:$K$101,'Journal comptable'!$C$2:$C$101,"Dépense",'Journal comptable'!$B$2:$B$101,"&gt;="&amp;A36,'Journal comptable'!$B$2:$B$101,"&lt;="&amp;D36)</f>
        <v/>
      </c>
      <c r="D36" s="20" t="n">
        <v>46295</v>
      </c>
    </row>
    <row r="37">
      <c r="A37" s="21" t="n">
        <v>46296</v>
      </c>
      <c r="B37" s="8">
        <f>SUMIFS('Journal comptable'!$K$2:$K$101,'Journal comptable'!$C$2:$C$101,"Recette",'Journal comptable'!$B$2:$B$101,"&gt;="&amp;A37,'Journal comptable'!$B$2:$B$101,"&lt;="&amp;D37)</f>
        <v/>
      </c>
      <c r="C37" s="8">
        <f>SUMIFS('Journal comptable'!$K$2:$K$101,'Journal comptable'!$C$2:$C$101,"Dépense",'Journal comptable'!$B$2:$B$101,"&gt;="&amp;A37,'Journal comptable'!$B$2:$B$101,"&lt;="&amp;D37)</f>
        <v/>
      </c>
      <c r="D37" s="21" t="n">
        <v>46326</v>
      </c>
    </row>
    <row r="38">
      <c r="A38" s="20" t="n">
        <v>46327</v>
      </c>
      <c r="B38" s="6">
        <f>SUMIFS('Journal comptable'!$K$2:$K$101,'Journal comptable'!$C$2:$C$101,"Recette",'Journal comptable'!$B$2:$B$101,"&gt;="&amp;A38,'Journal comptable'!$B$2:$B$101,"&lt;="&amp;D38)</f>
        <v/>
      </c>
      <c r="C38" s="6">
        <f>SUMIFS('Journal comptable'!$K$2:$K$101,'Journal comptable'!$C$2:$C$101,"Dépense",'Journal comptable'!$B$2:$B$101,"&gt;="&amp;A38,'Journal comptable'!$B$2:$B$101,"&lt;="&amp;D38)</f>
        <v/>
      </c>
      <c r="D38" s="20" t="n">
        <v>46356</v>
      </c>
    </row>
    <row r="39">
      <c r="A39" s="21" t="n">
        <v>46357</v>
      </c>
      <c r="B39" s="8">
        <f>SUMIFS('Journal comptable'!$K$2:$K$101,'Journal comptable'!$C$2:$C$101,"Recette",'Journal comptable'!$B$2:$B$101,"&gt;="&amp;A39,'Journal comptable'!$B$2:$B$101,"&lt;="&amp;D39)</f>
        <v/>
      </c>
      <c r="C39" s="8">
        <f>SUMIFS('Journal comptable'!$K$2:$K$101,'Journal comptable'!$C$2:$C$101,"Dépense",'Journal comptable'!$B$2:$B$101,"&gt;="&amp;A39,'Journal comptable'!$B$2:$B$101,"&lt;="&amp;D39)</f>
        <v/>
      </c>
      <c r="D39" s="21" t="n">
        <v>46387</v>
      </c>
    </row>
  </sheetData>
  <mergeCells count="1">
    <mergeCell ref="A1:P1"/>
  </mergeCells>
  <conditionalFormatting sqref="B6">
    <cfRule type="cellIs" priority="1" operator="greaterThan" dxfId="1">
      <formula>0</formula>
    </cfRule>
    <cfRule type="cellIs" priority="2" operator="lessThan" dxfId="0">
      <formula>0</formula>
    </cfRule>
  </conditionalFormatting>
  <conditionalFormatting sqref="B10">
    <cfRule type="cellIs" priority="3" operator="lessThan" dxfId="0">
      <formula>1</formula>
    </cfRule>
  </conditionalFormatting>
  <conditionalFormatting sqref="D15:D23">
    <cfRule type="cellIs" priority="4" operator="lessThan" dxfId="0">
      <formula>0</formula>
    </cfRule>
    <cfRule type="cellIs" priority="5" operator="greater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00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2" t="inlineStr">
        <is>
          <t>Instructions d'utilisation — Comptabilité association</t>
        </is>
      </c>
    </row>
    <row r="3" ht="48" customHeight="1">
      <c r="A3" s="13" t="inlineStr">
        <is>
          <t>Saisie des opérations</t>
        </is>
      </c>
      <c r="B3" s="22" t="inlineStr">
        <is>
          <t>Saisir chaque opération dans « Journal comptable », une ligne par mouvement bancaire ou caisse. Les cellules jaunes sont prévues pour la saisie ; ne pas modifier les cellules contenant des formules.</t>
        </is>
      </c>
    </row>
    <row r="4" ht="48" customHeight="1">
      <c r="A4" s="13" t="inlineStr">
        <is>
          <t>Pièces justificatives</t>
        </is>
      </c>
      <c r="B4" s="23" t="inlineStr">
        <is>
          <t>Conserver les factures, reçus et justificatifs conformément aux règles internes de l’association. Renseigner « Oui » dans « Pièce justificative » uniquement si le document est archivé.</t>
        </is>
      </c>
    </row>
    <row r="5" ht="48" customHeight="1">
      <c r="A5" s="13" t="inlineStr">
        <is>
          <t>TVA et factures</t>
        </is>
      </c>
      <c r="B5" s="22" t="inlineStr">
        <is>
          <t>Vérifier les mentions obligatoires des factures et le régime de TVA applicable ; une association non lucrative peut être exonérée, mais certaines activités peuvent être soumises à la TVA.</t>
        </is>
      </c>
    </row>
    <row r="6" ht="48" customHeight="1">
      <c r="A6" s="13" t="inlineStr">
        <is>
          <t>Rapprochement bancaire</t>
        </is>
      </c>
      <c r="B6" s="23" t="inlineStr">
        <is>
          <t>Effectuer un rapprochement périodique avec le relevé bancaire et suivre séparément les subventions affectées.</t>
        </is>
      </c>
    </row>
    <row r="7" ht="48" customHeight="1">
      <c r="A7" s="13" t="inlineStr">
        <is>
          <t>Tableau de bord</t>
        </is>
      </c>
      <c r="B7" s="22" t="inlineStr">
        <is>
          <t>Consulter le « Tableau de bord » pour suivre les recettes, les dépenses, le solde net, les justificatifs et les objectifs budgétaires par catégorie.</t>
        </is>
      </c>
    </row>
    <row r="8" ht="48" customHeight="1">
      <c r="A8" s="13" t="inlineStr">
        <is>
          <t>Formules et contrôles</t>
        </is>
      </c>
      <c r="B8" s="23" t="inlineStr">
        <is>
          <t>Les colonnes « Montant TTC », « Mois », « Solde cumulé » et « Contrôle » sont calculées automatiquement sur les 100 lignes préparées du journal.</t>
        </is>
      </c>
    </row>
    <row r="9" ht="48" customHeight="1">
      <c r="A9" s="13" t="inlineStr">
        <is>
          <t>Convention monétaire</t>
        </is>
      </c>
      <c r="B9" s="22" t="inlineStr">
        <is>
          <t>Les montants sont affichés en euros selon la convention française : 1 234,56 €.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2026-09-06T22:05:00Z</dcterms:created>
  <dcterms:modified xmlns:dcterms="http://purl.org/dc/terms/" xmlns:xsi="http://www.w3.org/2001/XMLSchema-instance" xsi:type="dcterms:W3CDTF">2026-09-06T22:05:00Z</dcterms:modified>
</cp:coreProperties>
</file>